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240" windowHeight="9240" activeTab="0"/>
  </bookViews>
  <sheets>
    <sheet name="Model 6.4 - @RISK for Excel" sheetId="1" r:id="rId1"/>
    <sheet name="RiskSerializationData" sheetId="2" state="hidden" r:id="rId2"/>
    <sheet name="ModelRiskSYS1" sheetId="3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"2IU7KDF7EPRPG69RP9RCRD7T"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1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fullCalcOnLoad="1"/>
</workbook>
</file>

<file path=xl/sharedStrings.xml><?xml version="1.0" encoding="utf-8"?>
<sst xmlns="http://schemas.openxmlformats.org/spreadsheetml/2006/main" count="36" uniqueCount="36">
  <si>
    <t>Mode</t>
  </si>
  <si>
    <t>Min</t>
  </si>
  <si>
    <t>Max</t>
  </si>
  <si>
    <t>GF1_rK0qDwEADADVAAwjACYAOQBZAG0AbgB6AIYArwDRAMsAKgD//wAAAAAAAQQAAAAABSMsIyMwAAAAARpBbm51YWwgc2FsYXJpZXMgY29zdCAowqNrKQEAAQEQAAIAAQpTdGF0aXN0aWNzAwEBAP8BAQEBAQABAQEAAgABAQEBAQABAQEAAgABigACIQAaQW5udWFsIHNhbGFyaWVzIGNvc3QgKMKjaykAAC8BAgACALcAwQABAQIBmpmZmZmZqT8AAGZmZmZmZu4/AAAFAAEBAQABAQEA</t>
  </si>
  <si>
    <t>&gt;75%</t>
  </si>
  <si>
    <t>&lt;25%</t>
  </si>
  <si>
    <t>&gt;90%</t>
  </si>
  <si>
    <t>Working days per year</t>
  </si>
  <si>
    <t>Student-days per annum</t>
  </si>
  <si>
    <t>Skills Training Project - Estimate for Training Staff Workforce</t>
  </si>
  <si>
    <t>Students per course (mean)</t>
  </si>
  <si>
    <t>Trainers per course (mean)</t>
  </si>
  <si>
    <t>Staff Utilisation rate</t>
  </si>
  <si>
    <t>Base</t>
  </si>
  <si>
    <t>Mean FTE Trainer cost (£k)</t>
  </si>
  <si>
    <t>Annual cost (£k)</t>
  </si>
  <si>
    <t>Simulated</t>
  </si>
  <si>
    <t>S = mean number of students per course (max no. per course is 15)</t>
  </si>
  <si>
    <t>T = mean number of trainers required per course</t>
  </si>
  <si>
    <t>U = Utilisation rate of training staff i.e. proportion of working hours that are student contact time</t>
  </si>
  <si>
    <t>W = number of working days per year for each full time equivalent (FTE) trainer</t>
  </si>
  <si>
    <t>Estimates</t>
  </si>
  <si>
    <t>C = mean annual cost of employing full time equivalent (FTE) trainer - including salary, pension, employment tax and overheads</t>
  </si>
  <si>
    <t>Course retake rate (mean)</t>
  </si>
  <si>
    <t>Risk Model</t>
  </si>
  <si>
    <t>D = Customer requirement for the number of student-days per annum</t>
  </si>
  <si>
    <t>R = mean student failure rate, leading to student retaking courses at contractor's cost</t>
  </si>
  <si>
    <t>A = DTC(1+R) / SUW</t>
  </si>
  <si>
    <t>Notes</t>
  </si>
  <si>
    <t xml:space="preserve">1. This model is designed to provide an example of the modelling of compound risk effects </t>
  </si>
  <si>
    <r>
      <t xml:space="preserve">2. Risk estimating inputs are colour coded </t>
    </r>
    <r>
      <rPr>
        <b/>
        <sz val="11"/>
        <color indexed="17"/>
        <rFont val="Calibri"/>
        <family val="2"/>
      </rPr>
      <t>Optimistic</t>
    </r>
    <r>
      <rPr>
        <sz val="10"/>
        <rFont val="Arial"/>
        <family val="0"/>
      </rPr>
      <t xml:space="preserve">, </t>
    </r>
    <r>
      <rPr>
        <b/>
        <sz val="11"/>
        <color indexed="56"/>
        <rFont val="Calibri"/>
        <family val="2"/>
      </rPr>
      <t>Mode</t>
    </r>
    <r>
      <rPr>
        <sz val="10"/>
        <rFont val="Arial"/>
        <family val="0"/>
      </rPr>
      <t xml:space="preserve"> and </t>
    </r>
    <r>
      <rPr>
        <b/>
        <sz val="11"/>
        <color indexed="10"/>
        <rFont val="Calibri"/>
        <family val="2"/>
      </rPr>
      <t>Pessimistic</t>
    </r>
  </si>
  <si>
    <r>
      <t xml:space="preserve">3. Brown font represents the Monte Carlo </t>
    </r>
    <r>
      <rPr>
        <b/>
        <sz val="11"/>
        <color indexed="60"/>
        <rFont val="Calibri"/>
        <family val="2"/>
      </rPr>
      <t>simulation input cells</t>
    </r>
    <r>
      <rPr>
        <sz val="10"/>
        <rFont val="Arial"/>
        <family val="0"/>
      </rPr>
      <t xml:space="preserve"> </t>
    </r>
  </si>
  <si>
    <r>
      <t xml:space="preserve">4. Purple font represents the Monte Carlo </t>
    </r>
    <r>
      <rPr>
        <b/>
        <sz val="11"/>
        <color indexed="36"/>
        <rFont val="Calibri"/>
        <family val="2"/>
      </rPr>
      <t>simulation output</t>
    </r>
    <r>
      <rPr>
        <sz val="10"/>
        <rFont val="Arial"/>
        <family val="0"/>
      </rPr>
      <t xml:space="preserve"> (at Cell F16)</t>
    </r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</si>
  <si>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0"/>
        <rFont val="Arial"/>
        <family val="0"/>
      </rPr>
      <t xml:space="preserve"> - visit www.palisade.com to download free trial license of the @RISK tool</t>
    </r>
  </si>
  <si>
    <t>Model 6.4</t>
  </si>
  <si>
    <r>
      <t xml:space="preserve">Used by the book </t>
    </r>
    <r>
      <rPr>
        <b/>
        <sz val="11"/>
        <color indexed="8"/>
        <rFont val="Calibri"/>
        <family val="2"/>
      </rPr>
      <t>Net Present Value and Risk Modelling for Projects</t>
    </r>
    <r>
      <rPr>
        <sz val="10"/>
        <rFont val="Arial"/>
        <family val="0"/>
      </rPr>
      <t xml:space="preserve"> (Hopkinson, 2016) published by Routledge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</si>
</sst>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16365C"/>
      <name val="Arial"/>
      <family val="2"/>
    </font>
    <font>
      <b/>
      <sz val="10"/>
      <color rgb="FF008000"/>
      <name val="Arial"/>
      <family val="2"/>
    </font>
    <font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165" fontId="0" fillId="0" borderId="10" xfId="42" applyNumberFormat="1" applyFont="1" applyBorder="1" applyAlignment="1">
      <alignment vertical="center"/>
    </xf>
    <xf numFmtId="9" fontId="0" fillId="0" borderId="10" xfId="57" applyFont="1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5" fontId="2" fillId="0" borderId="13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54" fillId="0" borderId="0" xfId="0" applyNumberFormat="1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9" fontId="55" fillId="0" borderId="12" xfId="57" applyFont="1" applyBorder="1" applyAlignment="1">
      <alignment vertical="center"/>
    </xf>
    <xf numFmtId="9" fontId="54" fillId="0" borderId="0" xfId="57" applyFont="1" applyBorder="1" applyAlignment="1">
      <alignment vertical="center"/>
    </xf>
    <xf numFmtId="9" fontId="57" fillId="0" borderId="0" xfId="57" applyFont="1" applyBorder="1" applyAlignment="1">
      <alignment vertical="center"/>
    </xf>
    <xf numFmtId="166" fontId="55" fillId="0" borderId="12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9" fontId="3" fillId="0" borderId="12" xfId="57" applyFont="1" applyBorder="1" applyAlignment="1">
      <alignment vertical="center"/>
    </xf>
    <xf numFmtId="9" fontId="55" fillId="0" borderId="0" xfId="57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8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5" fontId="59" fillId="0" borderId="13" xfId="42" applyNumberFormat="1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8.8515625" style="0" customWidth="1"/>
    <col min="3" max="5" width="7.421875" style="0" customWidth="1"/>
    <col min="6" max="6" width="9.00390625" style="0" customWidth="1"/>
    <col min="7" max="7" width="3.57421875" style="0" customWidth="1"/>
    <col min="9" max="9" width="9.140625" style="0" customWidth="1"/>
  </cols>
  <sheetData>
    <row r="1" spans="1:2" ht="15.75">
      <c r="A1" s="3" t="s">
        <v>34</v>
      </c>
      <c r="B1" t="s">
        <v>35</v>
      </c>
    </row>
    <row r="2" ht="20.25" customHeight="1">
      <c r="A2" t="s">
        <v>33</v>
      </c>
    </row>
    <row r="3" ht="9" customHeight="1"/>
    <row r="4" ht="15.75">
      <c r="A4" s="4" t="s">
        <v>9</v>
      </c>
    </row>
    <row r="5" ht="15.75">
      <c r="A5" s="4"/>
    </row>
    <row r="6" spans="1:6" s="5" customFormat="1" ht="15.75" customHeight="1">
      <c r="A6" s="43" t="s">
        <v>21</v>
      </c>
      <c r="B6" s="10" t="s">
        <v>13</v>
      </c>
      <c r="C6" s="48" t="s">
        <v>24</v>
      </c>
      <c r="D6" s="49"/>
      <c r="E6" s="49"/>
      <c r="F6" s="50"/>
    </row>
    <row r="7" spans="1:6" s="5" customFormat="1" ht="15.75" customHeight="1">
      <c r="A7" s="44"/>
      <c r="B7" s="7"/>
      <c r="C7" s="19" t="s">
        <v>1</v>
      </c>
      <c r="D7" s="8" t="s">
        <v>0</v>
      </c>
      <c r="E7" s="8" t="s">
        <v>2</v>
      </c>
      <c r="F7" s="6" t="s">
        <v>16</v>
      </c>
    </row>
    <row r="8" spans="1:8" s="5" customFormat="1" ht="15.75" customHeight="1">
      <c r="A8" s="18" t="s">
        <v>8</v>
      </c>
      <c r="B8" s="12">
        <v>100000</v>
      </c>
      <c r="C8" s="11"/>
      <c r="D8" s="20"/>
      <c r="E8" s="20"/>
      <c r="F8" s="21">
        <f>B8</f>
        <v>100000</v>
      </c>
      <c r="H8" s="9" t="s">
        <v>25</v>
      </c>
    </row>
    <row r="9" spans="1:8" s="5" customFormat="1" ht="15.75" customHeight="1">
      <c r="A9" s="18" t="s">
        <v>10</v>
      </c>
      <c r="B9" s="13">
        <v>15</v>
      </c>
      <c r="C9" s="22">
        <v>10</v>
      </c>
      <c r="D9" s="23">
        <v>12.5</v>
      </c>
      <c r="E9" s="24">
        <v>14</v>
      </c>
      <c r="F9" s="25" t="e">
        <f>_XLL.RISKTRIANG(C9,D9,E9)</f>
        <v>#NAME?</v>
      </c>
      <c r="H9" s="9" t="s">
        <v>17</v>
      </c>
    </row>
    <row r="10" spans="1:8" s="5" customFormat="1" ht="15.75" customHeight="1">
      <c r="A10" s="45" t="s">
        <v>23</v>
      </c>
      <c r="B10" s="14">
        <v>0.05</v>
      </c>
      <c r="C10" s="26">
        <v>0.02</v>
      </c>
      <c r="D10" s="27">
        <v>0.05</v>
      </c>
      <c r="E10" s="28">
        <v>0.1</v>
      </c>
      <c r="F10" s="25" t="e">
        <f>_XLL.RISKTRIANG(C10,D10,E10)</f>
        <v>#NAME?</v>
      </c>
      <c r="H10" s="9" t="s">
        <v>26</v>
      </c>
    </row>
    <row r="11" spans="1:8" s="5" customFormat="1" ht="15.75" customHeight="1">
      <c r="A11" s="18" t="s">
        <v>11</v>
      </c>
      <c r="B11" s="15">
        <v>1.8</v>
      </c>
      <c r="C11" s="29">
        <v>1.6</v>
      </c>
      <c r="D11" s="23">
        <v>1.8</v>
      </c>
      <c r="E11" s="30">
        <v>2</v>
      </c>
      <c r="F11" s="25" t="e">
        <f>_XLL.RISKTRIANG(C11,D11,E11)</f>
        <v>#NAME?</v>
      </c>
      <c r="H11" s="9" t="s">
        <v>18</v>
      </c>
    </row>
    <row r="12" spans="1:8" s="5" customFormat="1" ht="15.75" customHeight="1">
      <c r="A12" s="18" t="s">
        <v>12</v>
      </c>
      <c r="B12" s="14">
        <v>0.75</v>
      </c>
      <c r="C12" s="31">
        <v>0.4</v>
      </c>
      <c r="D12" s="27">
        <v>0.65</v>
      </c>
      <c r="E12" s="32">
        <v>0.8</v>
      </c>
      <c r="F12" s="25" t="e">
        <f>_XLL.RISKTRIANG(C12,D12,E12)</f>
        <v>#NAME?</v>
      </c>
      <c r="H12" s="9" t="s">
        <v>19</v>
      </c>
    </row>
    <row r="13" spans="1:8" s="5" customFormat="1" ht="15.75" customHeight="1">
      <c r="A13" s="18" t="s">
        <v>7</v>
      </c>
      <c r="B13" s="12">
        <v>230</v>
      </c>
      <c r="C13" s="33"/>
      <c r="D13" s="34"/>
      <c r="E13" s="34"/>
      <c r="F13" s="35">
        <f>B13</f>
        <v>230</v>
      </c>
      <c r="H13" s="9" t="s">
        <v>20</v>
      </c>
    </row>
    <row r="14" spans="1:8" s="5" customFormat="1" ht="15.75" customHeight="1">
      <c r="A14" s="45" t="s">
        <v>14</v>
      </c>
      <c r="B14" s="16">
        <v>36</v>
      </c>
      <c r="C14" s="29">
        <v>33</v>
      </c>
      <c r="D14" s="23">
        <v>36</v>
      </c>
      <c r="E14" s="30">
        <v>40</v>
      </c>
      <c r="F14" s="25" t="e">
        <f>_XLL.RISKTRIANG(C14,D14,E14)</f>
        <v>#NAME?</v>
      </c>
      <c r="H14" s="9" t="s">
        <v>22</v>
      </c>
    </row>
    <row r="15" spans="1:6" s="5" customFormat="1" ht="8.25" customHeight="1">
      <c r="A15" s="18"/>
      <c r="B15" s="13"/>
      <c r="C15" s="36"/>
      <c r="D15" s="37"/>
      <c r="E15" s="38"/>
      <c r="F15" s="39"/>
    </row>
    <row r="16" spans="1:8" s="5" customFormat="1" ht="15.75" customHeight="1">
      <c r="A16" s="46" t="s">
        <v>15</v>
      </c>
      <c r="B16" s="17">
        <f>B8*B11*B14/(B9*B12*B13)</f>
        <v>2504.3478260869565</v>
      </c>
      <c r="C16" s="40"/>
      <c r="D16" s="41"/>
      <c r="E16" s="41"/>
      <c r="F16" s="42" t="e">
        <f>_XLL.RISKOUTPUT("Annual cost (£k)")+F8*F11*F14*(1+F10)/(F9*F12*F13)</f>
        <v>#NAME?</v>
      </c>
      <c r="H16" s="9" t="s">
        <v>27</v>
      </c>
    </row>
    <row r="17" ht="12.75">
      <c r="B17" s="1"/>
    </row>
    <row r="18" ht="12.75">
      <c r="B18" s="1"/>
    </row>
    <row r="19" spans="1:2" ht="17.25" customHeight="1">
      <c r="A19" s="47" t="s">
        <v>28</v>
      </c>
      <c r="B19" s="1"/>
    </row>
    <row r="20" spans="1:2" ht="17.25" customHeight="1">
      <c r="A20" t="s">
        <v>29</v>
      </c>
      <c r="B20" s="1"/>
    </row>
    <row r="21" spans="1:2" ht="17.25" customHeight="1">
      <c r="A21" t="s">
        <v>30</v>
      </c>
      <c r="B21" s="1"/>
    </row>
    <row r="22" spans="1:2" ht="17.25" customHeight="1">
      <c r="A22" t="s">
        <v>31</v>
      </c>
      <c r="B22" s="1"/>
    </row>
    <row r="23" spans="1:2" ht="17.25" customHeight="1">
      <c r="A23" t="s">
        <v>32</v>
      </c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">
    <mergeCell ref="C6:F6"/>
  </mergeCells>
  <printOptions/>
  <pageMargins left="0.75" right="0.75" top="1" bottom="1" header="0.5" footer="0.5"/>
  <pageSetup horizontalDpi="600" verticalDpi="600" orientation="portrait" paperSize="9" r:id="rId1"/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ht="12.75">
      <c r="A2">
        <v>0</v>
      </c>
    </row>
    <row r="3" spans="1:40" ht="12.75">
      <c r="A3" s="2" t="e">
        <f>'Model 6.4 - @RISK for Excel'!$F$16</f>
        <v>#NAME?</v>
      </c>
      <c r="B3" t="b">
        <v>1</v>
      </c>
      <c r="C3">
        <v>0</v>
      </c>
      <c r="D3">
        <v>1</v>
      </c>
      <c r="E3" t="s">
        <v>3</v>
      </c>
      <c r="F3">
        <v>1</v>
      </c>
      <c r="G3">
        <v>0</v>
      </c>
      <c r="H3">
        <v>0</v>
      </c>
      <c r="J3" t="s">
        <v>4</v>
      </c>
      <c r="K3" t="s">
        <v>5</v>
      </c>
      <c r="L3" t="s">
        <v>6</v>
      </c>
      <c r="AG3" s="2" t="e">
        <f>'Model 6.4 - @RISK for Excel'!$F$16</f>
        <v>#NAME?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ht="12.75">
      <c r="A4">
        <v>0</v>
      </c>
    </row>
    <row r="5" spans="1:5" ht="12.75">
      <c r="A5" t="b">
        <v>0</v>
      </c>
      <c r="B5">
        <v>15680</v>
      </c>
      <c r="C5">
        <v>7345</v>
      </c>
      <c r="D5">
        <v>13120</v>
      </c>
      <c r="E5">
        <v>100</v>
      </c>
    </row>
    <row r="6" spans="1:5" ht="12.75">
      <c r="A6" t="b">
        <v>0</v>
      </c>
      <c r="B6">
        <v>15680</v>
      </c>
      <c r="C6">
        <v>7345</v>
      </c>
      <c r="D6">
        <v>13120</v>
      </c>
      <c r="E6">
        <v>500</v>
      </c>
    </row>
    <row r="7" spans="1:5" ht="12.75">
      <c r="A7" t="b">
        <v>0</v>
      </c>
      <c r="B7">
        <v>15680</v>
      </c>
      <c r="C7">
        <v>7345</v>
      </c>
      <c r="D7">
        <v>13120</v>
      </c>
      <c r="E7">
        <v>1000</v>
      </c>
    </row>
    <row r="8" spans="1:5" ht="12.75">
      <c r="A8" t="b">
        <v>0</v>
      </c>
      <c r="B8">
        <v>15680</v>
      </c>
      <c r="C8">
        <v>7345</v>
      </c>
      <c r="D8">
        <v>13120</v>
      </c>
      <c r="E8">
        <v>1500</v>
      </c>
    </row>
    <row r="9" spans="1:5" ht="12.75">
      <c r="A9" t="b">
        <v>0</v>
      </c>
      <c r="B9">
        <v>15680</v>
      </c>
      <c r="C9">
        <v>7345</v>
      </c>
      <c r="D9">
        <v>13120</v>
      </c>
      <c r="E9">
        <v>2000</v>
      </c>
    </row>
    <row r="10" ht="12.75">
      <c r="A10">
        <v>0</v>
      </c>
    </row>
    <row r="11" spans="1:6" ht="12.7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4"/>
  <legacyDrawing r:id="rId3"/>
  <oleObjects>
    <oleObject progId="Packager Shell Object" shapeId="568185" r:id="rId1"/>
    <oleObject progId="Packager Shell Object" shapeId="12334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Hopkinson</dc:creator>
  <cp:keywords/>
  <dc:description/>
  <cp:lastModifiedBy>default</cp:lastModifiedBy>
  <dcterms:created xsi:type="dcterms:W3CDTF">2013-09-02T12:33:33Z</dcterms:created>
  <dcterms:modified xsi:type="dcterms:W3CDTF">2016-03-18T11:02:31Z</dcterms:modified>
  <cp:category/>
  <cp:version/>
  <cp:contentType/>
  <cp:contentStatus/>
</cp:coreProperties>
</file>