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75" windowWidth="12240" windowHeight="7995"/>
  </bookViews>
  <sheets>
    <sheet name="Model 6.3 - @RISK for Excel" sheetId="1" r:id="rId1"/>
    <sheet name="ModelRiskSYS1" sheetId="4" state="hidden" r:id="rId2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WithoutRiskStatic" hidden="1">1</definedName>
    <definedName name="_AtRisk_SimSetting_StdRecalcWithoutRiskStaticPercentile" hidden="1">0.5</definedName>
    <definedName name="Pal_Workbook_GUID" hidden="1">"DC6H3JKCX1C137WINN81RW3G"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TRUE</definedName>
    <definedName name="SimOpt_CheckPrecisionAfter" hidden="1">100</definedName>
    <definedName name="SimOpt_GotoSample" hidden="1">0</definedName>
    <definedName name="SimOpt_Macros0" hidden="1">""</definedName>
    <definedName name="SimOpt_Macros1" hidden="1">""</definedName>
    <definedName name="SimOpt_Macros2" hidden="1">""</definedName>
    <definedName name="SimOpt_Macros3" hidden="1">""</definedName>
    <definedName name="SimOpt_MacrosUsage" hidden="1">0</definedName>
    <definedName name="SimOpt_MinSimBufferSize" hidden="1">5000000</definedName>
    <definedName name="SimOpt_RefreshExcel" hidden="1">0</definedName>
    <definedName name="SimOpt_RefreshRate" hidden="1">10</definedName>
    <definedName name="SimOpt_SamplesCount" hidden="1">5000</definedName>
    <definedName name="SimOpt_Seed0" hidden="1">0</definedName>
    <definedName name="SimOpt_SeedFixed" hidden="1">0</definedName>
    <definedName name="SimOpt_SeedMultiplyType" hidden="1">0</definedName>
    <definedName name="SimOpt_ShowResultsAtEnd" hidden="1">1</definedName>
    <definedName name="SimOpt_SimName0" hidden="1">""</definedName>
    <definedName name="SimOpt_SimsCount" hidden="1">1</definedName>
    <definedName name="SimOpt_StopOnOutputError" hidden="1">0</definedName>
  </definedNames>
  <calcPr calcId="145621"/>
</workbook>
</file>

<file path=xl/calcChain.xml><?xml version="1.0" encoding="utf-8"?>
<calcChain xmlns="http://schemas.openxmlformats.org/spreadsheetml/2006/main">
  <c r="E33" i="1" l="1"/>
  <c r="V44" i="1"/>
  <c r="H35" i="1"/>
  <c r="H25" i="1"/>
  <c r="AQ25" i="1"/>
  <c r="AM25" i="1"/>
  <c r="AI25" i="1"/>
  <c r="AP25" i="1"/>
  <c r="AL25" i="1"/>
  <c r="AO25" i="1"/>
  <c r="AK25" i="1"/>
  <c r="AR25" i="1"/>
  <c r="AN25" i="1"/>
  <c r="AJ25" i="1"/>
  <c r="H22" i="1"/>
  <c r="G10" i="1"/>
  <c r="G31" i="1"/>
  <c r="G13" i="1"/>
  <c r="EX13" i="1"/>
  <c r="ET13" i="1"/>
  <c r="EP13" i="1"/>
  <c r="EV13" i="1"/>
  <c r="EW13" i="1"/>
  <c r="ES13" i="1"/>
  <c r="EO13" i="1"/>
  <c r="ER13" i="1"/>
  <c r="EU13" i="1"/>
  <c r="EQ13" i="1"/>
  <c r="AR22" i="1"/>
  <c r="AQ22" i="1"/>
  <c r="AP22" i="1"/>
  <c r="AO22" i="1"/>
  <c r="AN22" i="1"/>
  <c r="AM22" i="1"/>
  <c r="AL22" i="1"/>
  <c r="AK22" i="1"/>
  <c r="AJ22" i="1"/>
  <c r="AI22" i="1"/>
  <c r="EX10" i="1"/>
  <c r="EW10" i="1"/>
  <c r="EV10" i="1"/>
  <c r="EU10" i="1"/>
  <c r="ET10" i="1"/>
  <c r="ES10" i="1"/>
  <c r="ER10" i="1"/>
  <c r="EQ10" i="1"/>
  <c r="EP10" i="1"/>
  <c r="EO10" i="1"/>
  <c r="W44" i="1"/>
  <c r="X44" i="1"/>
  <c r="Y44" i="1"/>
  <c r="Z44" i="1"/>
  <c r="AA44" i="1"/>
  <c r="AB44" i="1"/>
  <c r="AC44" i="1"/>
  <c r="AD44" i="1"/>
  <c r="AE44" i="1"/>
  <c r="E32" i="1"/>
  <c r="E34" i="1"/>
  <c r="E11" i="1"/>
  <c r="E18" i="1"/>
  <c r="E31" i="1"/>
  <c r="E10" i="1"/>
  <c r="H31" i="1" l="1"/>
  <c r="G32" i="1" s="1"/>
  <c r="G11" i="1" s="1"/>
  <c r="E12" i="1"/>
  <c r="E23" i="1"/>
  <c r="E20" i="1"/>
  <c r="H10" i="1" l="1"/>
  <c r="BU10" i="1" s="1"/>
  <c r="G21" i="1"/>
  <c r="EP21" i="1" s="1"/>
  <c r="H32" i="1"/>
  <c r="H21" i="1" s="1"/>
  <c r="EX11" i="1"/>
  <c r="EP11" i="1"/>
  <c r="EO11" i="1"/>
  <c r="ES11" i="1"/>
  <c r="EV11" i="1"/>
  <c r="EU11" i="1"/>
  <c r="EW11" i="1"/>
  <c r="EQ11" i="1"/>
  <c r="ER11" i="1"/>
  <c r="ET11" i="1"/>
  <c r="BE10" i="1" l="1"/>
  <c r="CN10" i="1"/>
  <c r="EH10" i="1"/>
  <c r="BM10" i="1"/>
  <c r="CO10" i="1"/>
  <c r="CI10" i="1"/>
  <c r="CX10" i="1"/>
  <c r="CU10" i="1"/>
  <c r="BH10" i="1"/>
  <c r="AO10" i="1"/>
  <c r="AR10" i="1"/>
  <c r="DB10" i="1"/>
  <c r="BI10" i="1"/>
  <c r="BS10" i="1"/>
  <c r="BL10" i="1"/>
  <c r="BW10" i="1"/>
  <c r="CS10" i="1"/>
  <c r="DX10" i="1"/>
  <c r="BX10" i="1"/>
  <c r="EL10" i="1"/>
  <c r="EJ10" i="1"/>
  <c r="CC10" i="1"/>
  <c r="CR10" i="1"/>
  <c r="CY10" i="1"/>
  <c r="CL10" i="1"/>
  <c r="AJ10" i="1"/>
  <c r="BT10" i="1"/>
  <c r="AL10" i="1"/>
  <c r="DS10" i="1"/>
  <c r="AQ10" i="1"/>
  <c r="DF10" i="1"/>
  <c r="BN10" i="1"/>
  <c r="BK10" i="1"/>
  <c r="CQ10" i="1"/>
  <c r="DC10" i="1"/>
  <c r="BP10" i="1"/>
  <c r="CM10" i="1"/>
  <c r="CT10" i="1"/>
  <c r="EG10" i="1"/>
  <c r="AI10" i="1"/>
  <c r="CJ10" i="1"/>
  <c r="BR10" i="1"/>
  <c r="CW10" i="1"/>
  <c r="AP10" i="1"/>
  <c r="CA10" i="1"/>
  <c r="BV10" i="1"/>
  <c r="CF10" i="1"/>
  <c r="DV10" i="1"/>
  <c r="BG10" i="1"/>
  <c r="DD10" i="1"/>
  <c r="EK10" i="1"/>
  <c r="EB10" i="1"/>
  <c r="EF10" i="1"/>
  <c r="CE10" i="1"/>
  <c r="EM10" i="1"/>
  <c r="DT10" i="1"/>
  <c r="AK10" i="1"/>
  <c r="DZ10" i="1"/>
  <c r="CD10" i="1"/>
  <c r="DW10" i="1"/>
  <c r="BY10" i="1"/>
  <c r="BQ10" i="1"/>
  <c r="EE10" i="1"/>
  <c r="EA10" i="1"/>
  <c r="AM10" i="1"/>
  <c r="CB10" i="1"/>
  <c r="ED10" i="1"/>
  <c r="BJ10" i="1"/>
  <c r="CG10" i="1"/>
  <c r="CH10" i="1"/>
  <c r="CZ10" i="1"/>
  <c r="BF10" i="1"/>
  <c r="DY10" i="1"/>
  <c r="AN10" i="1"/>
  <c r="CP10" i="1"/>
  <c r="EI10" i="1"/>
  <c r="DE10" i="1"/>
  <c r="DA10" i="1"/>
  <c r="DU10" i="1"/>
  <c r="EX21" i="1"/>
  <c r="EV21" i="1"/>
  <c r="EW21" i="1"/>
  <c r="ES21" i="1"/>
  <c r="EQ21" i="1"/>
  <c r="ER21" i="1"/>
  <c r="ET21" i="1"/>
  <c r="EU21" i="1"/>
  <c r="EO21" i="1"/>
  <c r="H11" i="1"/>
  <c r="EI11" i="1" s="1"/>
  <c r="EG21" i="1"/>
  <c r="EM21" i="1"/>
  <c r="CS21" i="1"/>
  <c r="CD21" i="1"/>
  <c r="BP21" i="1"/>
  <c r="CP21" i="1"/>
  <c r="BT21" i="1"/>
  <c r="BG21" i="1"/>
  <c r="BE21" i="1"/>
  <c r="EK21" i="1"/>
  <c r="EI21" i="1"/>
  <c r="CG21" i="1"/>
  <c r="CW21" i="1"/>
  <c r="CM21" i="1"/>
  <c r="BI21" i="1"/>
  <c r="BL21" i="1"/>
  <c r="CR21" i="1"/>
  <c r="DS21" i="1"/>
  <c r="DT21" i="1"/>
  <c r="CQ21" i="1"/>
  <c r="CA21" i="1"/>
  <c r="DU21" i="1"/>
  <c r="BW21" i="1"/>
  <c r="CE21" i="1"/>
  <c r="BR21" i="1"/>
  <c r="EJ21" i="1"/>
  <c r="BQ21" i="1"/>
  <c r="CF21" i="1"/>
  <c r="CJ21" i="1"/>
  <c r="BK21" i="1"/>
  <c r="EH21" i="1"/>
  <c r="DD21" i="1"/>
  <c r="BJ21" i="1"/>
  <c r="DY21" i="1"/>
  <c r="BU21" i="1"/>
  <c r="G33" i="1"/>
  <c r="G22" i="1" s="1"/>
  <c r="EL21" i="1"/>
  <c r="BH21" i="1"/>
  <c r="DB21" i="1"/>
  <c r="DX21" i="1"/>
  <c r="CO21" i="1"/>
  <c r="BM21" i="1"/>
  <c r="CH21" i="1"/>
  <c r="DC21" i="1"/>
  <c r="CX21" i="1"/>
  <c r="CC21" i="1"/>
  <c r="DE21" i="1"/>
  <c r="DF21" i="1"/>
  <c r="CI21" i="1"/>
  <c r="BS21" i="1"/>
  <c r="CB21" i="1"/>
  <c r="BN21" i="1"/>
  <c r="CT21" i="1"/>
  <c r="CY21" i="1"/>
  <c r="DZ21" i="1"/>
  <c r="CL21" i="1"/>
  <c r="BX21" i="1"/>
  <c r="CU21" i="1"/>
  <c r="DV21" i="1"/>
  <c r="BV21" i="1"/>
  <c r="CZ21" i="1"/>
  <c r="BF21" i="1"/>
  <c r="EB21" i="1"/>
  <c r="DA21" i="1"/>
  <c r="DW21" i="1"/>
  <c r="EE21" i="1"/>
  <c r="EA21" i="1"/>
  <c r="EF21" i="1"/>
  <c r="CN21" i="1"/>
  <c r="ED21" i="1"/>
  <c r="BY21" i="1"/>
  <c r="AN21" i="1"/>
  <c r="AK21" i="1"/>
  <c r="AR21" i="1"/>
  <c r="AI21" i="1"/>
  <c r="AQ21" i="1"/>
  <c r="AJ21" i="1"/>
  <c r="AL21" i="1"/>
  <c r="AP21" i="1"/>
  <c r="AM21" i="1"/>
  <c r="AO21" i="1"/>
  <c r="E21" i="1"/>
  <c r="FS10" i="1" l="1"/>
  <c r="FM10" i="1"/>
  <c r="FL10" i="1"/>
  <c r="J10" i="1"/>
  <c r="V10" i="1" s="1"/>
  <c r="FN10" i="1"/>
  <c r="O10" i="1"/>
  <c r="AA10" i="1" s="1"/>
  <c r="FR10" i="1"/>
  <c r="K10" i="1"/>
  <c r="W10" i="1" s="1"/>
  <c r="FO10" i="1"/>
  <c r="R10" i="1"/>
  <c r="AD10" i="1" s="1"/>
  <c r="S10" i="1"/>
  <c r="AE10" i="1" s="1"/>
  <c r="L10" i="1"/>
  <c r="X10" i="1" s="1"/>
  <c r="FK10" i="1"/>
  <c r="FT10" i="1"/>
  <c r="M10" i="1"/>
  <c r="Y10" i="1" s="1"/>
  <c r="CJ11" i="1"/>
  <c r="FP10" i="1"/>
  <c r="P10" i="1"/>
  <c r="AB10" i="1" s="1"/>
  <c r="Q10" i="1"/>
  <c r="AC10" i="1" s="1"/>
  <c r="FQ10" i="1"/>
  <c r="N10" i="1"/>
  <c r="Z10" i="1" s="1"/>
  <c r="ED11" i="1"/>
  <c r="AO11" i="1"/>
  <c r="DC11" i="1"/>
  <c r="BI11" i="1"/>
  <c r="CQ11" i="1"/>
  <c r="DZ11" i="1"/>
  <c r="CS11" i="1"/>
  <c r="CC11" i="1"/>
  <c r="BU11" i="1"/>
  <c r="CR11" i="1"/>
  <c r="DD11" i="1"/>
  <c r="EL11" i="1"/>
  <c r="EM11" i="1"/>
  <c r="CU11" i="1"/>
  <c r="BS11" i="1"/>
  <c r="H33" i="1"/>
  <c r="G34" i="1" s="1"/>
  <c r="CE11" i="1"/>
  <c r="DX11" i="1"/>
  <c r="BN11" i="1"/>
  <c r="CG11" i="1"/>
  <c r="EF11" i="1"/>
  <c r="EE11" i="1"/>
  <c r="DV11" i="1"/>
  <c r="DT11" i="1"/>
  <c r="CO11" i="1"/>
  <c r="AM11" i="1"/>
  <c r="AJ11" i="1"/>
  <c r="AL11" i="1"/>
  <c r="CP11" i="1"/>
  <c r="BV11" i="1"/>
  <c r="AP11" i="1"/>
  <c r="AR11" i="1"/>
  <c r="DE11" i="1"/>
  <c r="CZ11" i="1"/>
  <c r="CH11" i="1"/>
  <c r="DS11" i="1"/>
  <c r="DA11" i="1"/>
  <c r="DY11" i="1"/>
  <c r="DW11" i="1"/>
  <c r="BF11" i="1"/>
  <c r="CX11" i="1"/>
  <c r="EJ11" i="1"/>
  <c r="CW11" i="1"/>
  <c r="AQ11" i="1"/>
  <c r="CL11" i="1"/>
  <c r="CT11" i="1"/>
  <c r="CM11" i="1"/>
  <c r="BR11" i="1"/>
  <c r="BW11" i="1"/>
  <c r="BQ11" i="1"/>
  <c r="DB11" i="1"/>
  <c r="EK11" i="1"/>
  <c r="CF11" i="1"/>
  <c r="EB11" i="1"/>
  <c r="BK11" i="1"/>
  <c r="CI11" i="1"/>
  <c r="BG11" i="1"/>
  <c r="BJ11" i="1"/>
  <c r="EA11" i="1"/>
  <c r="BL11" i="1"/>
  <c r="BX11" i="1"/>
  <c r="AN11" i="1"/>
  <c r="AK11" i="1"/>
  <c r="BP11" i="1"/>
  <c r="BY11" i="1"/>
  <c r="AI11" i="1"/>
  <c r="BT11" i="1"/>
  <c r="CN11" i="1"/>
  <c r="CY11" i="1"/>
  <c r="BH11" i="1"/>
  <c r="CD11" i="1"/>
  <c r="BE11" i="1"/>
  <c r="BM11" i="1"/>
  <c r="DF11" i="1"/>
  <c r="EG11" i="1"/>
  <c r="DU11" i="1"/>
  <c r="EH11" i="1"/>
  <c r="CB11" i="1"/>
  <c r="CA11" i="1"/>
  <c r="FR21" i="1"/>
  <c r="Q21" i="1"/>
  <c r="AC21" i="1" s="1"/>
  <c r="FK21" i="1"/>
  <c r="J21" i="1"/>
  <c r="EH22" i="1"/>
  <c r="EW22" i="1"/>
  <c r="CG22" i="1"/>
  <c r="EA22" i="1"/>
  <c r="EE22" i="1"/>
  <c r="CA22" i="1"/>
  <c r="BY22" i="1"/>
  <c r="BF22" i="1"/>
  <c r="EL22" i="1"/>
  <c r="EG22" i="1"/>
  <c r="BE22" i="1"/>
  <c r="DD22" i="1"/>
  <c r="CZ22" i="1"/>
  <c r="BM22" i="1"/>
  <c r="EV22" i="1"/>
  <c r="EJ22" i="1"/>
  <c r="CE22" i="1"/>
  <c r="CR22" i="1"/>
  <c r="CT22" i="1"/>
  <c r="CJ22" i="1"/>
  <c r="CQ22" i="1"/>
  <c r="EQ22" i="1"/>
  <c r="EO22" i="1"/>
  <c r="DF22" i="1"/>
  <c r="DT22" i="1"/>
  <c r="DB22" i="1"/>
  <c r="DE22" i="1"/>
  <c r="EU22" i="1"/>
  <c r="EI22" i="1"/>
  <c r="BR22" i="1"/>
  <c r="BT22" i="1"/>
  <c r="CH22" i="1"/>
  <c r="CL22" i="1"/>
  <c r="EK22" i="1"/>
  <c r="EB22" i="1"/>
  <c r="DU22" i="1"/>
  <c r="CI22" i="1"/>
  <c r="DZ22" i="1"/>
  <c r="DX22" i="1"/>
  <c r="EM22" i="1"/>
  <c r="CX22" i="1"/>
  <c r="BV22" i="1"/>
  <c r="CO22" i="1"/>
  <c r="ED22" i="1"/>
  <c r="CU22" i="1"/>
  <c r="BP22" i="1"/>
  <c r="BQ22" i="1"/>
  <c r="DS22" i="1"/>
  <c r="ER22" i="1"/>
  <c r="CP22" i="1"/>
  <c r="BL22" i="1"/>
  <c r="ET22" i="1"/>
  <c r="CS22" i="1"/>
  <c r="CN22" i="1"/>
  <c r="BX22" i="1"/>
  <c r="DV22" i="1"/>
  <c r="DY22" i="1"/>
  <c r="CW22" i="1"/>
  <c r="CB22" i="1"/>
  <c r="BK22" i="1"/>
  <c r="BS22" i="1"/>
  <c r="CM22" i="1"/>
  <c r="EX22" i="1"/>
  <c r="BG22" i="1"/>
  <c r="BJ22" i="1"/>
  <c r="BW22" i="1"/>
  <c r="BH22" i="1"/>
  <c r="BN22" i="1"/>
  <c r="EF22" i="1"/>
  <c r="CY22" i="1"/>
  <c r="CD22" i="1"/>
  <c r="CC22" i="1"/>
  <c r="ES22" i="1"/>
  <c r="DA22" i="1"/>
  <c r="DW22" i="1"/>
  <c r="BI22" i="1"/>
  <c r="BU22" i="1"/>
  <c r="EP22" i="1"/>
  <c r="DC22" i="1"/>
  <c r="CF22" i="1"/>
  <c r="E22" i="1"/>
  <c r="M21" i="1"/>
  <c r="Y21" i="1" s="1"/>
  <c r="FN21" i="1"/>
  <c r="FT21" i="1"/>
  <c r="S21" i="1"/>
  <c r="AE21" i="1" s="1"/>
  <c r="P21" i="1"/>
  <c r="AB21" i="1" s="1"/>
  <c r="FQ21" i="1"/>
  <c r="K21" i="1"/>
  <c r="W21" i="1" s="1"/>
  <c r="FL21" i="1"/>
  <c r="L21" i="1"/>
  <c r="X21" i="1" s="1"/>
  <c r="FM21" i="1"/>
  <c r="FO21" i="1"/>
  <c r="N21" i="1"/>
  <c r="Z21" i="1" s="1"/>
  <c r="FS21" i="1"/>
  <c r="R21" i="1"/>
  <c r="AD21" i="1" s="1"/>
  <c r="FP21" i="1"/>
  <c r="O21" i="1"/>
  <c r="AA21" i="1" s="1"/>
  <c r="AF10" i="1" l="1"/>
  <c r="AG10" i="1" s="1"/>
  <c r="H13" i="1"/>
  <c r="CB13" i="1" s="1"/>
  <c r="FU10" i="1"/>
  <c r="T10" i="1"/>
  <c r="S11" i="1"/>
  <c r="AE11" i="1" s="1"/>
  <c r="FM11" i="1"/>
  <c r="FR11" i="1"/>
  <c r="FQ11" i="1"/>
  <c r="FT11" i="1"/>
  <c r="FS11" i="1"/>
  <c r="O11" i="1"/>
  <c r="AA11" i="1" s="1"/>
  <c r="J11" i="1"/>
  <c r="V11" i="1" s="1"/>
  <c r="FO11" i="1"/>
  <c r="FP11" i="1"/>
  <c r="R11" i="1"/>
  <c r="AD11" i="1" s="1"/>
  <c r="K11" i="1"/>
  <c r="W11" i="1" s="1"/>
  <c r="M11" i="1"/>
  <c r="Y11" i="1" s="1"/>
  <c r="N11" i="1"/>
  <c r="Z11" i="1" s="1"/>
  <c r="L11" i="1"/>
  <c r="X11" i="1" s="1"/>
  <c r="P11" i="1"/>
  <c r="AB11" i="1" s="1"/>
  <c r="Q11" i="1"/>
  <c r="AC11" i="1" s="1"/>
  <c r="FN11" i="1"/>
  <c r="FK11" i="1"/>
  <c r="FL11" i="1"/>
  <c r="FM22" i="1"/>
  <c r="L22" i="1"/>
  <c r="X22" i="1" s="1"/>
  <c r="FS22" i="1"/>
  <c r="R22" i="1"/>
  <c r="AD22" i="1" s="1"/>
  <c r="T21" i="1"/>
  <c r="V21" i="1"/>
  <c r="FP22" i="1"/>
  <c r="O22" i="1"/>
  <c r="AA22" i="1" s="1"/>
  <c r="FU21" i="1"/>
  <c r="N22" i="1"/>
  <c r="Z22" i="1" s="1"/>
  <c r="FO22" i="1"/>
  <c r="FT22" i="1"/>
  <c r="S22" i="1"/>
  <c r="AE22" i="1" s="1"/>
  <c r="FQ22" i="1"/>
  <c r="P22" i="1"/>
  <c r="AB22" i="1" s="1"/>
  <c r="K22" i="1"/>
  <c r="W22" i="1" s="1"/>
  <c r="FL22" i="1"/>
  <c r="G24" i="1"/>
  <c r="G12" i="1"/>
  <c r="H34" i="1"/>
  <c r="G14" i="1"/>
  <c r="FN22" i="1"/>
  <c r="M22" i="1"/>
  <c r="Y22" i="1" s="1"/>
  <c r="FR22" i="1"/>
  <c r="Q22" i="1"/>
  <c r="AC22" i="1" s="1"/>
  <c r="FK22" i="1"/>
  <c r="J22" i="1"/>
  <c r="V22" i="1" s="1"/>
  <c r="AL13" i="1" l="1"/>
  <c r="CT13" i="1"/>
  <c r="BH13" i="1"/>
  <c r="CG13" i="1"/>
  <c r="BR13" i="1"/>
  <c r="EA13" i="1"/>
  <c r="DV13" i="1"/>
  <c r="BL13" i="1"/>
  <c r="BT13" i="1"/>
  <c r="DX13" i="1"/>
  <c r="CD13" i="1"/>
  <c r="CH13" i="1"/>
  <c r="CZ13" i="1"/>
  <c r="EL13" i="1"/>
  <c r="AI13" i="1"/>
  <c r="DA13" i="1"/>
  <c r="DZ13" i="1"/>
  <c r="CR13" i="1"/>
  <c r="ED13" i="1"/>
  <c r="AR13" i="1"/>
  <c r="EF13" i="1"/>
  <c r="EI13" i="1"/>
  <c r="DW13" i="1"/>
  <c r="CE13" i="1"/>
  <c r="BY13" i="1"/>
  <c r="EM13" i="1"/>
  <c r="AJ13" i="1"/>
  <c r="E13" i="1"/>
  <c r="CC13" i="1"/>
  <c r="CW13" i="1"/>
  <c r="DU13" i="1"/>
  <c r="AO13" i="1"/>
  <c r="DB13" i="1"/>
  <c r="CL13" i="1"/>
  <c r="AM13" i="1"/>
  <c r="CI13" i="1"/>
  <c r="BS13" i="1"/>
  <c r="AQ13" i="1"/>
  <c r="CS13" i="1"/>
  <c r="CO13" i="1"/>
  <c r="EK13" i="1"/>
  <c r="DE13" i="1"/>
  <c r="DC13" i="1"/>
  <c r="EG13" i="1"/>
  <c r="DD13" i="1"/>
  <c r="AK13" i="1"/>
  <c r="CY13" i="1"/>
  <c r="BN13" i="1"/>
  <c r="BX13" i="1"/>
  <c r="DS13" i="1"/>
  <c r="CQ13" i="1"/>
  <c r="CP13" i="1"/>
  <c r="CX13" i="1"/>
  <c r="BF13" i="1"/>
  <c r="DT13" i="1"/>
  <c r="EE13" i="1"/>
  <c r="EB13" i="1"/>
  <c r="CM13" i="1"/>
  <c r="BK13" i="1"/>
  <c r="BW13" i="1"/>
  <c r="BG13" i="1"/>
  <c r="BU13" i="1"/>
  <c r="BE13" i="1"/>
  <c r="BV13" i="1"/>
  <c r="DY13" i="1"/>
  <c r="CF13" i="1"/>
  <c r="CA13" i="1"/>
  <c r="CN13" i="1"/>
  <c r="DF13" i="1"/>
  <c r="BP13" i="1"/>
  <c r="BM13" i="1"/>
  <c r="CJ13" i="1"/>
  <c r="BJ13" i="1"/>
  <c r="AN13" i="1"/>
  <c r="BQ13" i="1"/>
  <c r="BI13" i="1"/>
  <c r="EJ13" i="1"/>
  <c r="EH13" i="1"/>
  <c r="CU13" i="1"/>
  <c r="AP13" i="1"/>
  <c r="FU11" i="1"/>
  <c r="T11" i="1"/>
  <c r="FU22" i="1"/>
  <c r="EP24" i="1"/>
  <c r="ET24" i="1"/>
  <c r="EW24" i="1"/>
  <c r="EV24" i="1"/>
  <c r="EU24" i="1"/>
  <c r="EX24" i="1"/>
  <c r="ES24" i="1"/>
  <c r="EO24" i="1"/>
  <c r="ER24" i="1"/>
  <c r="EQ24" i="1"/>
  <c r="ER14" i="1"/>
  <c r="EU14" i="1"/>
  <c r="EO14" i="1"/>
  <c r="ET14" i="1"/>
  <c r="EP14" i="1"/>
  <c r="EX14" i="1"/>
  <c r="EW14" i="1"/>
  <c r="EQ14" i="1"/>
  <c r="EV14" i="1"/>
  <c r="ES14" i="1"/>
  <c r="AF22" i="1"/>
  <c r="AG22" i="1" s="1"/>
  <c r="AF11" i="1"/>
  <c r="AG11" i="1" s="1"/>
  <c r="G35" i="1"/>
  <c r="H14" i="1"/>
  <c r="CX14" i="1" s="1"/>
  <c r="H12" i="1"/>
  <c r="CE12" i="1" s="1"/>
  <c r="H24" i="1"/>
  <c r="DC24" i="1" s="1"/>
  <c r="AF21" i="1"/>
  <c r="AG21" i="1" s="1"/>
  <c r="T22" i="1"/>
  <c r="EO12" i="1"/>
  <c r="ET12" i="1"/>
  <c r="ER12" i="1"/>
  <c r="EU12" i="1"/>
  <c r="EP12" i="1"/>
  <c r="EW12" i="1"/>
  <c r="EV12" i="1"/>
  <c r="EQ12" i="1"/>
  <c r="ES12" i="1"/>
  <c r="EX12" i="1"/>
  <c r="FN13" i="1" l="1"/>
  <c r="FP13" i="1"/>
  <c r="FL13" i="1"/>
  <c r="FT13" i="1"/>
  <c r="FR13" i="1"/>
  <c r="M13" i="1"/>
  <c r="Y13" i="1" s="1"/>
  <c r="Q13" i="1"/>
  <c r="AC13" i="1" s="1"/>
  <c r="L13" i="1"/>
  <c r="X13" i="1" s="1"/>
  <c r="S13" i="1"/>
  <c r="AE13" i="1" s="1"/>
  <c r="R13" i="1"/>
  <c r="AD13" i="1" s="1"/>
  <c r="P13" i="1"/>
  <c r="AB13" i="1" s="1"/>
  <c r="FO13" i="1"/>
  <c r="FK13" i="1"/>
  <c r="FU13" i="1" s="1"/>
  <c r="K13" i="1"/>
  <c r="W13" i="1" s="1"/>
  <c r="FS13" i="1"/>
  <c r="J13" i="1"/>
  <c r="O13" i="1"/>
  <c r="AA13" i="1" s="1"/>
  <c r="N13" i="1"/>
  <c r="Z13" i="1" s="1"/>
  <c r="FM13" i="1"/>
  <c r="FQ13" i="1"/>
  <c r="CZ12" i="1"/>
  <c r="BF12" i="1"/>
  <c r="EL12" i="1"/>
  <c r="CH12" i="1"/>
  <c r="BN12" i="1"/>
  <c r="BK12" i="1"/>
  <c r="CD12" i="1"/>
  <c r="EJ12" i="1"/>
  <c r="DE12" i="1"/>
  <c r="EK12" i="1"/>
  <c r="CA12" i="1"/>
  <c r="CF12" i="1"/>
  <c r="EI12" i="1"/>
  <c r="EB12" i="1"/>
  <c r="DC12" i="1"/>
  <c r="EF12" i="1"/>
  <c r="DD12" i="1"/>
  <c r="CJ12" i="1"/>
  <c r="CC12" i="1"/>
  <c r="BE12" i="1"/>
  <c r="DY12" i="1"/>
  <c r="DA12" i="1"/>
  <c r="DZ12" i="1"/>
  <c r="ED12" i="1"/>
  <c r="DF12" i="1"/>
  <c r="EK24" i="1"/>
  <c r="DY24" i="1"/>
  <c r="CI24" i="1"/>
  <c r="CR24" i="1"/>
  <c r="BG12" i="1"/>
  <c r="CW12" i="1"/>
  <c r="DT12" i="1"/>
  <c r="DV12" i="1"/>
  <c r="DU12" i="1"/>
  <c r="CG12" i="1"/>
  <c r="DB12" i="1"/>
  <c r="CX12" i="1"/>
  <c r="EE12" i="1"/>
  <c r="BM12" i="1"/>
  <c r="EH12" i="1"/>
  <c r="DX12" i="1"/>
  <c r="EM12" i="1"/>
  <c r="DE24" i="1"/>
  <c r="CY24" i="1"/>
  <c r="EG12" i="1"/>
  <c r="BH12" i="1"/>
  <c r="BJ12" i="1"/>
  <c r="DW12" i="1"/>
  <c r="BL12" i="1"/>
  <c r="DS12" i="1"/>
  <c r="CB12" i="1"/>
  <c r="CI12" i="1"/>
  <c r="BI12" i="1"/>
  <c r="EA12" i="1"/>
  <c r="CY12" i="1"/>
  <c r="BY24" i="1"/>
  <c r="CA24" i="1"/>
  <c r="DD24" i="1"/>
  <c r="EI24" i="1"/>
  <c r="CN24" i="1"/>
  <c r="CB24" i="1"/>
  <c r="BH24" i="1"/>
  <c r="CP24" i="1"/>
  <c r="EF24" i="1"/>
  <c r="BE24" i="1"/>
  <c r="EJ24" i="1"/>
  <c r="BW24" i="1"/>
  <c r="EL14" i="1"/>
  <c r="EF14" i="1"/>
  <c r="CG14" i="1"/>
  <c r="CB14" i="1"/>
  <c r="DV14" i="1"/>
  <c r="CW14" i="1"/>
  <c r="G25" i="1"/>
  <c r="E35" i="1"/>
  <c r="CE14" i="1"/>
  <c r="DX14" i="1"/>
  <c r="EM14" i="1"/>
  <c r="BI14" i="1"/>
  <c r="BF14" i="1"/>
  <c r="EG14" i="1"/>
  <c r="BK14" i="1"/>
  <c r="DC14" i="1"/>
  <c r="DT14" i="1"/>
  <c r="EK14" i="1"/>
  <c r="EH14" i="1"/>
  <c r="CG24" i="1"/>
  <c r="CL24" i="1"/>
  <c r="BQ24" i="1"/>
  <c r="CT24" i="1"/>
  <c r="CS24" i="1"/>
  <c r="BF24" i="1"/>
  <c r="DU24" i="1"/>
  <c r="BJ24" i="1"/>
  <c r="BN24" i="1"/>
  <c r="CH24" i="1"/>
  <c r="CQ24" i="1"/>
  <c r="CD24" i="1"/>
  <c r="EL24" i="1"/>
  <c r="EA24" i="1"/>
  <c r="EM24" i="1"/>
  <c r="AQ14" i="1"/>
  <c r="AR14" i="1"/>
  <c r="AJ14" i="1"/>
  <c r="CL14" i="1"/>
  <c r="AM14" i="1"/>
  <c r="BY14" i="1"/>
  <c r="AI14" i="1"/>
  <c r="BX14" i="1"/>
  <c r="E14" i="1"/>
  <c r="CN14" i="1"/>
  <c r="AL14" i="1"/>
  <c r="AP14" i="1"/>
  <c r="BT14" i="1"/>
  <c r="BP14" i="1"/>
  <c r="CQ14" i="1"/>
  <c r="CM14" i="1"/>
  <c r="BU14" i="1"/>
  <c r="CS14" i="1"/>
  <c r="CU14" i="1"/>
  <c r="BR14" i="1"/>
  <c r="CP14" i="1"/>
  <c r="BV14" i="1"/>
  <c r="AO14" i="1"/>
  <c r="CR14" i="1"/>
  <c r="BW14" i="1"/>
  <c r="CO14" i="1"/>
  <c r="CT14" i="1"/>
  <c r="BQ14" i="1"/>
  <c r="AN14" i="1"/>
  <c r="AK14" i="1"/>
  <c r="BS14" i="1"/>
  <c r="BJ14" i="1"/>
  <c r="CJ14" i="1"/>
  <c r="BE14" i="1"/>
  <c r="CY14" i="1"/>
  <c r="CF14" i="1"/>
  <c r="CA14" i="1"/>
  <c r="AM24" i="1"/>
  <c r="AL24" i="1"/>
  <c r="AP24" i="1"/>
  <c r="AO24" i="1"/>
  <c r="E24" i="1"/>
  <c r="AJ24" i="1"/>
  <c r="AQ24" i="1"/>
  <c r="AN24" i="1"/>
  <c r="AI24" i="1"/>
  <c r="AK24" i="1"/>
  <c r="AR24" i="1"/>
  <c r="CD14" i="1"/>
  <c r="CI14" i="1"/>
  <c r="BG14" i="1"/>
  <c r="EB14" i="1"/>
  <c r="EJ14" i="1"/>
  <c r="EI14" i="1"/>
  <c r="DZ14" i="1"/>
  <c r="EE14" i="1"/>
  <c r="DF14" i="1"/>
  <c r="DY14" i="1"/>
  <c r="ED14" i="1"/>
  <c r="BM14" i="1"/>
  <c r="DU14" i="1"/>
  <c r="CJ24" i="1"/>
  <c r="CF24" i="1"/>
  <c r="BK24" i="1"/>
  <c r="DX24" i="1"/>
  <c r="CU24" i="1"/>
  <c r="CO24" i="1"/>
  <c r="ED24" i="1"/>
  <c r="EE24" i="1"/>
  <c r="EH24" i="1"/>
  <c r="BT24" i="1"/>
  <c r="DT24" i="1"/>
  <c r="BP24" i="1"/>
  <c r="BR24" i="1"/>
  <c r="DV24" i="1"/>
  <c r="BS24" i="1"/>
  <c r="DF24" i="1"/>
  <c r="DZ24" i="1"/>
  <c r="BX24" i="1"/>
  <c r="CO12" i="1"/>
  <c r="BX12" i="1"/>
  <c r="CR12" i="1"/>
  <c r="CM12" i="1"/>
  <c r="BR12" i="1"/>
  <c r="AJ12" i="1"/>
  <c r="AI12" i="1"/>
  <c r="BW12" i="1"/>
  <c r="CU12" i="1"/>
  <c r="CS12" i="1"/>
  <c r="AO12" i="1"/>
  <c r="AN12" i="1"/>
  <c r="CT12" i="1"/>
  <c r="AP12" i="1"/>
  <c r="BP12" i="1"/>
  <c r="BT12" i="1"/>
  <c r="BY12" i="1"/>
  <c r="CQ12" i="1"/>
  <c r="AL12" i="1"/>
  <c r="BS12" i="1"/>
  <c r="AK12" i="1"/>
  <c r="AQ12" i="1"/>
  <c r="CL12" i="1"/>
  <c r="CN12" i="1"/>
  <c r="BV12" i="1"/>
  <c r="AM12" i="1"/>
  <c r="CP12" i="1"/>
  <c r="BQ12" i="1"/>
  <c r="AR12" i="1"/>
  <c r="BU12" i="1"/>
  <c r="EA14" i="1"/>
  <c r="DW14" i="1"/>
  <c r="DE14" i="1"/>
  <c r="DD14" i="1"/>
  <c r="DA14" i="1"/>
  <c r="CC14" i="1"/>
  <c r="CZ14" i="1"/>
  <c r="BH14" i="1"/>
  <c r="BN14" i="1"/>
  <c r="BL14" i="1"/>
  <c r="DB14" i="1"/>
  <c r="DS14" i="1"/>
  <c r="CH14" i="1"/>
  <c r="DW24" i="1"/>
  <c r="CM24" i="1"/>
  <c r="BI24" i="1"/>
  <c r="DA24" i="1"/>
  <c r="DB24" i="1"/>
  <c r="BM24" i="1"/>
  <c r="CX24" i="1"/>
  <c r="CZ24" i="1"/>
  <c r="CW24" i="1"/>
  <c r="DS24" i="1"/>
  <c r="CE24" i="1"/>
  <c r="EB24" i="1"/>
  <c r="BV24" i="1"/>
  <c r="BG24" i="1"/>
  <c r="BL24" i="1"/>
  <c r="BU24" i="1"/>
  <c r="CC24" i="1"/>
  <c r="EG24" i="1"/>
  <c r="T13" i="1" l="1"/>
  <c r="V13" i="1"/>
  <c r="AF13" i="1" s="1"/>
  <c r="AG13" i="1" s="1"/>
  <c r="O12" i="1"/>
  <c r="AA12" i="1" s="1"/>
  <c r="FP12" i="1"/>
  <c r="O24" i="1"/>
  <c r="AA24" i="1" s="1"/>
  <c r="FP24" i="1"/>
  <c r="P24" i="1"/>
  <c r="AB24" i="1" s="1"/>
  <c r="FQ24" i="1"/>
  <c r="FP14" i="1"/>
  <c r="O14" i="1"/>
  <c r="AA14" i="1" s="1"/>
  <c r="FO14" i="1"/>
  <c r="N14" i="1"/>
  <c r="Z14" i="1" s="1"/>
  <c r="R14" i="1"/>
  <c r="AD14" i="1" s="1"/>
  <c r="FS14" i="1"/>
  <c r="M12" i="1"/>
  <c r="Y12" i="1" s="1"/>
  <c r="FN12" i="1"/>
  <c r="P12" i="1"/>
  <c r="AB12" i="1" s="1"/>
  <c r="FQ12" i="1"/>
  <c r="FK12" i="1"/>
  <c r="J12" i="1"/>
  <c r="S24" i="1"/>
  <c r="AE24" i="1" s="1"/>
  <c r="FT24" i="1"/>
  <c r="FS24" i="1"/>
  <c r="R24" i="1"/>
  <c r="AD24" i="1" s="1"/>
  <c r="Q24" i="1"/>
  <c r="AC24" i="1" s="1"/>
  <c r="FR24" i="1"/>
  <c r="Q14" i="1"/>
  <c r="AC14" i="1" s="1"/>
  <c r="FR14" i="1"/>
  <c r="EX25" i="1"/>
  <c r="BQ25" i="1"/>
  <c r="BR25" i="1"/>
  <c r="EL25" i="1"/>
  <c r="EV25" i="1"/>
  <c r="EP25" i="1"/>
  <c r="BF25" i="1"/>
  <c r="CL25" i="1"/>
  <c r="ER25" i="1"/>
  <c r="EE25" i="1"/>
  <c r="ES25" i="1"/>
  <c r="CC25" i="1"/>
  <c r="EK25" i="1"/>
  <c r="CX25" i="1"/>
  <c r="CP25" i="1"/>
  <c r="DD25" i="1"/>
  <c r="BH25" i="1"/>
  <c r="BK25" i="1"/>
  <c r="EO25" i="1"/>
  <c r="CG25" i="1"/>
  <c r="CH25" i="1"/>
  <c r="DB25" i="1"/>
  <c r="EJ25" i="1"/>
  <c r="DC25" i="1"/>
  <c r="EH25" i="1"/>
  <c r="CT25" i="1"/>
  <c r="DF25" i="1"/>
  <c r="CA25" i="1"/>
  <c r="CR25" i="1"/>
  <c r="BV25" i="1"/>
  <c r="CQ25" i="1"/>
  <c r="BW25" i="1"/>
  <c r="BG25" i="1"/>
  <c r="DS25" i="1"/>
  <c r="BY25" i="1"/>
  <c r="DZ25" i="1"/>
  <c r="BE25" i="1"/>
  <c r="EU25" i="1"/>
  <c r="BN25" i="1"/>
  <c r="CD25" i="1"/>
  <c r="BT25" i="1"/>
  <c r="DT25" i="1"/>
  <c r="EQ25" i="1"/>
  <c r="CO25" i="1"/>
  <c r="DU25" i="1"/>
  <c r="DA25" i="1"/>
  <c r="CZ25" i="1"/>
  <c r="BP25" i="1"/>
  <c r="DX25" i="1"/>
  <c r="BS25" i="1"/>
  <c r="CY25" i="1"/>
  <c r="CU25" i="1"/>
  <c r="CI25" i="1"/>
  <c r="CW25" i="1"/>
  <c r="BM25" i="1"/>
  <c r="E25" i="1"/>
  <c r="EG25" i="1"/>
  <c r="EI25" i="1"/>
  <c r="DW25" i="1"/>
  <c r="DY25" i="1"/>
  <c r="CM25" i="1"/>
  <c r="BJ25" i="1"/>
  <c r="CE25" i="1"/>
  <c r="EM25" i="1"/>
  <c r="EB25" i="1"/>
  <c r="EA25" i="1"/>
  <c r="CB25" i="1"/>
  <c r="BL25" i="1"/>
  <c r="ET25" i="1"/>
  <c r="DE25" i="1"/>
  <c r="CF25" i="1"/>
  <c r="DV25" i="1"/>
  <c r="CN25" i="1"/>
  <c r="CJ25" i="1"/>
  <c r="EW25" i="1"/>
  <c r="BI25" i="1"/>
  <c r="CS25" i="1"/>
  <c r="BX25" i="1"/>
  <c r="BU25" i="1"/>
  <c r="ED25" i="1"/>
  <c r="EF25" i="1"/>
  <c r="FO12" i="1"/>
  <c r="N12" i="1"/>
  <c r="Z12" i="1" s="1"/>
  <c r="R12" i="1"/>
  <c r="AD12" i="1" s="1"/>
  <c r="FS12" i="1"/>
  <c r="Q12" i="1"/>
  <c r="AC12" i="1" s="1"/>
  <c r="FR12" i="1"/>
  <c r="FL12" i="1"/>
  <c r="K12" i="1"/>
  <c r="W12" i="1" s="1"/>
  <c r="FM24" i="1"/>
  <c r="L24" i="1"/>
  <c r="X24" i="1" s="1"/>
  <c r="FL24" i="1"/>
  <c r="K24" i="1"/>
  <c r="W24" i="1" s="1"/>
  <c r="FN24" i="1"/>
  <c r="M24" i="1"/>
  <c r="Y24" i="1" s="1"/>
  <c r="P14" i="1"/>
  <c r="AB14" i="1" s="1"/>
  <c r="FQ14" i="1"/>
  <c r="FN14" i="1"/>
  <c r="M14" i="1"/>
  <c r="Y14" i="1" s="1"/>
  <c r="FK14" i="1"/>
  <c r="J14" i="1"/>
  <c r="V14" i="1" s="1"/>
  <c r="FL14" i="1"/>
  <c r="K14" i="1"/>
  <c r="W14" i="1" s="1"/>
  <c r="S12" i="1"/>
  <c r="AE12" i="1" s="1"/>
  <c r="FT12" i="1"/>
  <c r="L12" i="1"/>
  <c r="X12" i="1" s="1"/>
  <c r="FM12" i="1"/>
  <c r="FK24" i="1"/>
  <c r="J24" i="1"/>
  <c r="V24" i="1" s="1"/>
  <c r="FO24" i="1"/>
  <c r="N24" i="1"/>
  <c r="Z24" i="1" s="1"/>
  <c r="FM14" i="1"/>
  <c r="L14" i="1"/>
  <c r="X14" i="1" s="1"/>
  <c r="FT14" i="1"/>
  <c r="S14" i="1"/>
  <c r="AE14" i="1" s="1"/>
  <c r="AD40" i="1" l="1"/>
  <c r="X40" i="1"/>
  <c r="AE40" i="1"/>
  <c r="FO25" i="1"/>
  <c r="N25" i="1"/>
  <c r="Z25" i="1" s="1"/>
  <c r="Z41" i="1" s="1"/>
  <c r="FR25" i="1"/>
  <c r="Q25" i="1"/>
  <c r="AC25" i="1" s="1"/>
  <c r="AC41" i="1" s="1"/>
  <c r="T12" i="1"/>
  <c r="V12" i="1"/>
  <c r="Z40" i="1"/>
  <c r="FS25" i="1"/>
  <c r="R25" i="1"/>
  <c r="AD25" i="1" s="1"/>
  <c r="AD41" i="1" s="1"/>
  <c r="S25" i="1"/>
  <c r="AE25" i="1" s="1"/>
  <c r="AE41" i="1" s="1"/>
  <c r="FT25" i="1"/>
  <c r="K25" i="1"/>
  <c r="W25" i="1" s="1"/>
  <c r="W41" i="1" s="1"/>
  <c r="FL25" i="1"/>
  <c r="FU12" i="1"/>
  <c r="Y40" i="1"/>
  <c r="FU24" i="1"/>
  <c r="FU14" i="1"/>
  <c r="AF24" i="1"/>
  <c r="AG24" i="1" s="1"/>
  <c r="AC40" i="1"/>
  <c r="FP25" i="1"/>
  <c r="O25" i="1"/>
  <c r="AA25" i="1" s="1"/>
  <c r="AA41" i="1" s="1"/>
  <c r="FQ25" i="1"/>
  <c r="P25" i="1"/>
  <c r="AB25" i="1" s="1"/>
  <c r="AB41" i="1" s="1"/>
  <c r="AF14" i="1"/>
  <c r="AG14" i="1" s="1"/>
  <c r="T24" i="1"/>
  <c r="T14" i="1"/>
  <c r="W40" i="1"/>
  <c r="FK25" i="1"/>
  <c r="J25" i="1"/>
  <c r="FM25" i="1"/>
  <c r="L25" i="1"/>
  <c r="X25" i="1" s="1"/>
  <c r="X41" i="1" s="1"/>
  <c r="M25" i="1"/>
  <c r="Y25" i="1" s="1"/>
  <c r="Y41" i="1" s="1"/>
  <c r="FN25" i="1"/>
  <c r="AB40" i="1"/>
  <c r="AA40" i="1"/>
  <c r="AD42" i="1" l="1"/>
  <c r="AD45" i="1" s="1"/>
  <c r="X42" i="1"/>
  <c r="X45" i="1" s="1"/>
  <c r="AB42" i="1"/>
  <c r="AB45" i="1" s="1"/>
  <c r="AE42" i="1"/>
  <c r="AE45" i="1" s="1"/>
  <c r="Z42" i="1"/>
  <c r="Z45" i="1" s="1"/>
  <c r="W42" i="1"/>
  <c r="W45" i="1" s="1"/>
  <c r="Y42" i="1"/>
  <c r="Y45" i="1" s="1"/>
  <c r="AA42" i="1"/>
  <c r="AA45" i="1" s="1"/>
  <c r="AF12" i="1"/>
  <c r="AG12" i="1" s="1"/>
  <c r="V40" i="1"/>
  <c r="AF40" i="1" s="1"/>
  <c r="AG40" i="1" s="1"/>
  <c r="T25" i="1"/>
  <c r="FU25" i="1"/>
  <c r="AC42" i="1"/>
  <c r="AC45" i="1" s="1"/>
  <c r="V25" i="1"/>
  <c r="AF25" i="1" l="1"/>
  <c r="AG25" i="1" s="1"/>
  <c r="V41" i="1"/>
  <c r="AF41" i="1" l="1"/>
  <c r="AG41" i="1" s="1"/>
  <c r="V42" i="1"/>
  <c r="AF42" i="1" l="1"/>
  <c r="V45" i="1"/>
  <c r="V46" i="1" l="1"/>
  <c r="W46" i="1" s="1"/>
  <c r="X46" i="1" s="1"/>
  <c r="Y46" i="1" s="1"/>
  <c r="Z46" i="1" s="1"/>
  <c r="AA46" i="1" s="1"/>
  <c r="AB46" i="1" s="1"/>
  <c r="AC46" i="1" s="1"/>
  <c r="AD46" i="1" s="1"/>
  <c r="AE46" i="1" s="1"/>
  <c r="AF45" i="1"/>
  <c r="AG45" i="1" l="1"/>
</calcChain>
</file>

<file path=xl/sharedStrings.xml><?xml version="1.0" encoding="utf-8"?>
<sst xmlns="http://schemas.openxmlformats.org/spreadsheetml/2006/main" count="249" uniqueCount="82">
  <si>
    <t>Min</t>
  </si>
  <si>
    <t>Mode</t>
  </si>
  <si>
    <t>Max</t>
  </si>
  <si>
    <t>Simulated</t>
  </si>
  <si>
    <t>Discount Rate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</si>
  <si>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</si>
  <si>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</si>
  <si>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</si>
  <si>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</si>
  <si>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</si>
  <si>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</si>
  <si>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</si>
  <si>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</si>
  <si>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</si>
  <si>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</si>
  <si>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Total</t>
  </si>
  <si>
    <t>NPV Results calculation</t>
  </si>
  <si>
    <t>Discount factor (using D = 6%)</t>
  </si>
  <si>
    <t>Notes</t>
  </si>
  <si>
    <t>Schedule Risk</t>
  </si>
  <si>
    <t>Start</t>
  </si>
  <si>
    <t>Finish</t>
  </si>
  <si>
    <t>Duration (months)</t>
  </si>
  <si>
    <t>(days)</t>
  </si>
  <si>
    <t>Condition A (Activity start and finish dates precede Year start and finish dates)</t>
  </si>
  <si>
    <t>Condition A applicable Yes/No</t>
  </si>
  <si>
    <t>Condition B applicable Yes/No</t>
  </si>
  <si>
    <t>Condition C applicable Yes/No</t>
  </si>
  <si>
    <t>Condition B (Activity start date precedes Year start and Activity finish date falls after Year start and up to and including Year finish date)</t>
  </si>
  <si>
    <t>Condition C (Activity start date precedes Year start and Activity finish falls after Year finish date)</t>
  </si>
  <si>
    <t>Condition D applicable Yes/No</t>
  </si>
  <si>
    <t>Condition E (Activity start date falls between Year start and finish dates and Activity finish falls after Year finish date)</t>
  </si>
  <si>
    <t>Condition E applicable Yes/No</t>
  </si>
  <si>
    <t>Condition D (Activity start date falls on after Year start and Activity finish falls before Year finish date)</t>
  </si>
  <si>
    <t>Condition F applicable Yes/No</t>
  </si>
  <si>
    <t>Condition F (Activity start and finish postdate Year start and finish dates)</t>
  </si>
  <si>
    <t>In-year apportionment in the case where Condition A is applicable</t>
  </si>
  <si>
    <t>In-year apportionment in the case where Condition B is applicable</t>
  </si>
  <si>
    <t>In-year apportionment in the case where Condition C is applicable</t>
  </si>
  <si>
    <t>In-year apportionment in the case where Condition D is applicable</t>
  </si>
  <si>
    <t>In-year apportionment in the case where Condition E is applicable</t>
  </si>
  <si>
    <t>In-year apportionment in the case where Condition F is applicable</t>
  </si>
  <si>
    <t>Checksum for Apportionment conditions (should aggregate to 1 for each year)</t>
  </si>
  <si>
    <t>Cost (£k)</t>
  </si>
  <si>
    <t>Benefits (£k)</t>
  </si>
  <si>
    <t>Project  cost (£k)</t>
  </si>
  <si>
    <t>Project benefits value (£k)</t>
  </si>
  <si>
    <t>In-year Net value (£k)</t>
  </si>
  <si>
    <r>
      <t xml:space="preserve">Apportionment </t>
    </r>
    <r>
      <rPr>
        <sz val="11"/>
        <color theme="1"/>
        <rFont val="Calibri"/>
        <family val="2"/>
        <scheme val="minor"/>
      </rPr>
      <t>(dates mark commencement points for each year)</t>
    </r>
  </si>
  <si>
    <t>Project lifecycle</t>
  </si>
  <si>
    <t xml:space="preserve">Cost and Benefits </t>
  </si>
  <si>
    <t xml:space="preserve">Schedule </t>
  </si>
  <si>
    <t>Proj' M'ment @ £1,500k/annum</t>
  </si>
  <si>
    <t>Design and Planning</t>
  </si>
  <si>
    <t>Full benefits realisation</t>
  </si>
  <si>
    <t>Project Design</t>
  </si>
  <si>
    <t>Annual profit increase per store</t>
  </si>
  <si>
    <t>Store modifications (10 Off)</t>
  </si>
  <si>
    <t>Store modifications (190 Off)</t>
  </si>
  <si>
    <t>Three month trial of first ten Stores</t>
  </si>
  <si>
    <t>Profit increase during ramp-up period from Store 1 to Store 10</t>
  </si>
  <si>
    <t>Enduring profit increase from first ten stores</t>
  </si>
  <si>
    <t>Enduring profit increase from first Store 11 - 200</t>
  </si>
  <si>
    <t>Annual profit increase for 10 stores</t>
  </si>
  <si>
    <t>Annual profit increase for 190 stores</t>
  </si>
  <si>
    <t>Profit increase during ramp-up period from Store 11 to Store 200</t>
  </si>
  <si>
    <t>Hurdle profit increase to build all stores</t>
  </si>
  <si>
    <t>3. The schedule has been reconfigured to allow a three-month trial period for the first ten stores, during which the benefits hurdle will be tested.</t>
  </si>
  <si>
    <r>
      <t xml:space="preserve">5. Risk estimating inputs are colour coded </t>
    </r>
    <r>
      <rPr>
        <b/>
        <sz val="11"/>
        <color rgb="FF008000"/>
        <rFont val="Calibri"/>
        <family val="2"/>
        <scheme val="minor"/>
      </rPr>
      <t>Optimistic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3"/>
        <rFont val="Calibri"/>
        <family val="2"/>
        <scheme val="minor"/>
      </rPr>
      <t>Mode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rgb="FFFF0000"/>
        <rFont val="Calibri"/>
        <family val="2"/>
        <scheme val="minor"/>
      </rPr>
      <t>Pessimistic</t>
    </r>
  </si>
  <si>
    <r>
      <t xml:space="preserve">6. Brown font represents the Monte Carlo </t>
    </r>
    <r>
      <rPr>
        <b/>
        <sz val="11"/>
        <color theme="9" tint="-0.499984740745262"/>
        <rFont val="Calibri"/>
        <family val="2"/>
        <scheme val="minor"/>
      </rPr>
      <t>simulation input cells</t>
    </r>
    <r>
      <rPr>
        <sz val="11"/>
        <color theme="1"/>
        <rFont val="Calibri"/>
        <family val="2"/>
        <scheme val="minor"/>
      </rPr>
      <t xml:space="preserve"> </t>
    </r>
  </si>
  <si>
    <t>Check</t>
  </si>
  <si>
    <t>2. The conditional dependency (formula in cell E21) requires that the first ten stores must exceed the hurdle of £50k increased annual profit per store in order to continue with the full stores modification programme.</t>
  </si>
  <si>
    <t>8. The Check cells verify that the model is internally coherent. Check cells fill becomes red where this is not the case.</t>
  </si>
  <si>
    <r>
      <t xml:space="preserve">7. Purple font represents the Monte Carlo </t>
    </r>
    <r>
      <rPr>
        <b/>
        <sz val="11"/>
        <color rgb="FF7030A0"/>
        <rFont val="Calibri"/>
        <family val="2"/>
        <scheme val="minor"/>
      </rPr>
      <t>simulation output</t>
    </r>
    <r>
      <rPr>
        <sz val="11"/>
        <color theme="1"/>
        <rFont val="Calibri"/>
        <family val="2"/>
        <scheme val="minor"/>
      </rPr>
      <t xml:space="preserve"> (at Cell AF45)</t>
    </r>
  </si>
  <si>
    <t xml:space="preserve">Net Present Value Risk Model providing an example of the use of a conditional dependency </t>
  </si>
  <si>
    <t>4. The cost and benefits apportionment values are in the hidden colums J - U. The apportionment calculations are in columns AI - FU.</t>
  </si>
  <si>
    <t>In-year Net Present Value (£k)</t>
  </si>
  <si>
    <t>Cumulative NPV (£k)</t>
  </si>
  <si>
    <r>
      <t xml:space="preserve">Simulation uses </t>
    </r>
    <r>
      <rPr>
        <b/>
        <sz val="11"/>
        <color indexed="8"/>
        <rFont val="Calibri"/>
        <family val="2"/>
      </rPr>
      <t>@Risk for Excel</t>
    </r>
    <r>
      <rPr>
        <sz val="11"/>
        <color theme="1"/>
        <rFont val="Calibri"/>
        <family val="2"/>
        <scheme val="minor"/>
      </rPr>
      <t xml:space="preserve"> - visit www.palisade.com to download free trial license of the @RISK tool</t>
    </r>
  </si>
  <si>
    <t>Model 6.3</t>
  </si>
  <si>
    <t>1. This example is a development of Model 6.2, to include a conditional dependency</t>
  </si>
  <si>
    <r>
      <t xml:space="preserve">Used by the book </t>
    </r>
    <r>
      <rPr>
        <b/>
        <sz val="11"/>
        <color theme="1"/>
        <rFont val="Calibri"/>
        <family val="2"/>
        <scheme val="minor"/>
      </rPr>
      <t>Net Present Value and Risk Modelling for Projects</t>
    </r>
    <r>
      <rPr>
        <sz val="11"/>
        <color theme="1"/>
        <rFont val="Calibri"/>
        <family val="2"/>
        <scheme val="minor"/>
      </rPr>
      <t xml:space="preserve"> (Hopkinson, 2016) published by Routledge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</si>
</sst>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_-;\-* #,##0.0_-;_-* &quot;-&quot;??_-;_-@_-"/>
    <numFmt numFmtId="167" formatCode="_-* #,##0.000_-;\-* #,##0.0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CC0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164" fontId="4" fillId="0" borderId="0" xfId="1" applyNumberFormat="1" applyFont="1"/>
    <xf numFmtId="164" fontId="4" fillId="0" borderId="0" xfId="1" applyNumberFormat="1" applyFont="1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4" fontId="7" fillId="0" borderId="0" xfId="1" applyNumberFormat="1" applyFont="1" applyBorder="1"/>
    <xf numFmtId="164" fontId="2" fillId="0" borderId="0" xfId="1" applyNumberFormat="1" applyFont="1" applyBorder="1"/>
    <xf numFmtId="164" fontId="3" fillId="0" borderId="0" xfId="1" applyNumberFormat="1" applyFont="1" applyBorder="1"/>
    <xf numFmtId="164" fontId="8" fillId="0" borderId="5" xfId="1" applyNumberFormat="1" applyFont="1" applyBorder="1"/>
    <xf numFmtId="164" fontId="0" fillId="0" borderId="0" xfId="1" applyNumberFormat="1" applyFont="1" applyBorder="1"/>
    <xf numFmtId="164" fontId="0" fillId="0" borderId="5" xfId="1" applyNumberFormat="1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0" xfId="0" applyNumberFormat="1" applyBorder="1"/>
    <xf numFmtId="164" fontId="0" fillId="0" borderId="5" xfId="0" applyNumberFormat="1" applyBorder="1"/>
    <xf numFmtId="0" fontId="0" fillId="0" borderId="0" xfId="0" applyBorder="1" applyAlignment="1">
      <alignment horizontal="center"/>
    </xf>
    <xf numFmtId="164" fontId="8" fillId="0" borderId="0" xfId="1" applyNumberFormat="1" applyFont="1" applyBorder="1"/>
    <xf numFmtId="165" fontId="0" fillId="0" borderId="0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0" applyNumberFormat="1" applyBorder="1"/>
    <xf numFmtId="164" fontId="4" fillId="0" borderId="2" xfId="1" applyNumberFormat="1" applyFont="1" applyBorder="1" applyAlignment="1">
      <alignment horizontal="right"/>
    </xf>
    <xf numFmtId="164" fontId="4" fillId="0" borderId="2" xfId="1" applyNumberFormat="1" applyFont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4" fillId="0" borderId="0" xfId="1" applyNumberFormat="1" applyFont="1" applyBorder="1" applyAlignment="1">
      <alignment horizontal="right"/>
    </xf>
    <xf numFmtId="164" fontId="4" fillId="0" borderId="0" xfId="1" applyNumberFormat="1" applyFont="1" applyBorder="1"/>
    <xf numFmtId="0" fontId="0" fillId="0" borderId="4" xfId="0" applyBorder="1" applyAlignment="1">
      <alignment vertical="center"/>
    </xf>
    <xf numFmtId="0" fontId="6" fillId="0" borderId="0" xfId="0" applyFont="1" applyBorder="1"/>
    <xf numFmtId="9" fontId="5" fillId="0" borderId="0" xfId="2" applyFont="1" applyBorder="1"/>
    <xf numFmtId="43" fontId="0" fillId="0" borderId="0" xfId="0" applyNumberFormat="1" applyBorder="1"/>
    <xf numFmtId="0" fontId="0" fillId="0" borderId="4" xfId="0" applyFill="1" applyBorder="1" applyAlignment="1">
      <alignment vertical="center"/>
    </xf>
    <xf numFmtId="0" fontId="10" fillId="0" borderId="0" xfId="0" applyFont="1"/>
    <xf numFmtId="0" fontId="5" fillId="0" borderId="0" xfId="0" applyFont="1" applyFill="1" applyBorder="1" applyAlignment="1">
      <alignment vertical="center"/>
    </xf>
    <xf numFmtId="0" fontId="5" fillId="0" borderId="1" xfId="0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15" fontId="0" fillId="0" borderId="0" xfId="0" applyNumberFormat="1" applyBorder="1"/>
    <xf numFmtId="0" fontId="7" fillId="0" borderId="0" xfId="0" applyFont="1" applyBorder="1" applyAlignment="1">
      <alignment horizontal="center"/>
    </xf>
    <xf numFmtId="166" fontId="7" fillId="0" borderId="0" xfId="1" applyNumberFormat="1" applyFont="1" applyBorder="1"/>
    <xf numFmtId="166" fontId="2" fillId="0" borderId="0" xfId="1" applyNumberFormat="1" applyFont="1" applyBorder="1"/>
    <xf numFmtId="166" fontId="3" fillId="0" borderId="0" xfId="1" applyNumberFormat="1" applyFont="1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15" fontId="0" fillId="0" borderId="0" xfId="0" applyNumberFormat="1" applyBorder="1" applyAlignment="1">
      <alignment horizontal="center"/>
    </xf>
    <xf numFmtId="2" fontId="0" fillId="0" borderId="0" xfId="0" applyNumberFormat="1" applyFill="1" applyBorder="1"/>
    <xf numFmtId="164" fontId="12" fillId="0" borderId="5" xfId="1" applyNumberFormat="1" applyFont="1" applyBorder="1"/>
    <xf numFmtId="2" fontId="0" fillId="0" borderId="4" xfId="0" applyNumberFormat="1" applyBorder="1" applyAlignment="1">
      <alignment horizontal="center" vertical="center"/>
    </xf>
    <xf numFmtId="164" fontId="0" fillId="0" borderId="5" xfId="1" applyNumberFormat="1" applyFont="1" applyBorder="1" applyAlignment="1">
      <alignment horizontal="center"/>
    </xf>
    <xf numFmtId="2" fontId="0" fillId="0" borderId="0" xfId="0" applyNumberFormat="1" applyBorder="1"/>
    <xf numFmtId="2" fontId="0" fillId="0" borderId="0" xfId="0" applyNumberFormat="1" applyBorder="1" applyAlignment="1">
      <alignment horizontal="center" vertical="center"/>
    </xf>
    <xf numFmtId="15" fontId="0" fillId="0" borderId="5" xfId="0" applyNumberFormat="1" applyBorder="1" applyAlignment="1">
      <alignment horizontal="center"/>
    </xf>
    <xf numFmtId="167" fontId="0" fillId="0" borderId="5" xfId="1" applyNumberFormat="1" applyFont="1" applyBorder="1" applyAlignment="1">
      <alignment horizontal="center"/>
    </xf>
    <xf numFmtId="15" fontId="0" fillId="0" borderId="5" xfId="0" applyNumberFormat="1" applyBorder="1"/>
    <xf numFmtId="15" fontId="0" fillId="0" borderId="4" xfId="0" applyNumberFormat="1" applyBorder="1"/>
    <xf numFmtId="0" fontId="0" fillId="0" borderId="2" xfId="0" applyBorder="1" applyAlignment="1">
      <alignment horizontal="center"/>
    </xf>
    <xf numFmtId="0" fontId="0" fillId="0" borderId="4" xfId="0" applyFill="1" applyBorder="1"/>
    <xf numFmtId="0" fontId="0" fillId="0" borderId="6" xfId="0" applyFill="1" applyBorder="1"/>
    <xf numFmtId="166" fontId="7" fillId="0" borderId="7" xfId="1" applyNumberFormat="1" applyFont="1" applyBorder="1"/>
    <xf numFmtId="166" fontId="2" fillId="0" borderId="7" xfId="1" applyNumberFormat="1" applyFont="1" applyBorder="1"/>
    <xf numFmtId="166" fontId="3" fillId="0" borderId="7" xfId="1" applyNumberFormat="1" applyFont="1" applyBorder="1"/>
    <xf numFmtId="164" fontId="8" fillId="0" borderId="7" xfId="1" applyNumberFormat="1" applyFont="1" applyBorder="1"/>
    <xf numFmtId="15" fontId="0" fillId="0" borderId="7" xfId="0" applyNumberFormat="1" applyBorder="1"/>
    <xf numFmtId="15" fontId="0" fillId="0" borderId="8" xfId="0" applyNumberFormat="1" applyBorder="1"/>
    <xf numFmtId="0" fontId="0" fillId="0" borderId="5" xfId="0" applyFill="1" applyBorder="1" applyAlignment="1">
      <alignment horizontal="center" vertical="center"/>
    </xf>
    <xf numFmtId="167" fontId="0" fillId="0" borderId="0" xfId="0" applyNumberFormat="1" applyBorder="1"/>
    <xf numFmtId="0" fontId="0" fillId="0" borderId="1" xfId="0" applyBorder="1"/>
    <xf numFmtId="164" fontId="5" fillId="0" borderId="0" xfId="1" applyNumberFormat="1" applyFont="1" applyBorder="1"/>
    <xf numFmtId="15" fontId="5" fillId="0" borderId="0" xfId="0" applyNumberFormat="1" applyFont="1" applyBorder="1"/>
    <xf numFmtId="15" fontId="5" fillId="0" borderId="5" xfId="0" applyNumberFormat="1" applyFont="1" applyBorder="1"/>
    <xf numFmtId="15" fontId="0" fillId="0" borderId="4" xfId="0" applyNumberFormat="1" applyFont="1" applyBorder="1"/>
    <xf numFmtId="15" fontId="0" fillId="0" borderId="5" xfId="0" applyNumberFormat="1" applyFont="1" applyBorder="1"/>
    <xf numFmtId="15" fontId="0" fillId="0" borderId="0" xfId="0" applyNumberFormat="1" applyFont="1" applyBorder="1"/>
    <xf numFmtId="0" fontId="0" fillId="0" borderId="4" xfId="0" applyBorder="1" applyAlignment="1">
      <alignment horizontal="center"/>
    </xf>
    <xf numFmtId="15" fontId="0" fillId="0" borderId="4" xfId="0" applyNumberFormat="1" applyBorder="1" applyAlignment="1">
      <alignment horizontal="center"/>
    </xf>
    <xf numFmtId="164" fontId="1" fillId="0" borderId="5" xfId="1" applyNumberFormat="1" applyFont="1" applyBorder="1"/>
    <xf numFmtId="2" fontId="0" fillId="2" borderId="4" xfId="0" applyNumberFormat="1" applyFill="1" applyBorder="1" applyAlignment="1">
      <alignment horizontal="center" vertical="center"/>
    </xf>
    <xf numFmtId="2" fontId="0" fillId="2" borderId="0" xfId="0" applyNumberFormat="1" applyFill="1" applyBorder="1" applyAlignment="1">
      <alignment horizontal="center" vertical="center"/>
    </xf>
    <xf numFmtId="167" fontId="0" fillId="2" borderId="5" xfId="1" applyNumberFormat="1" applyFont="1" applyFill="1" applyBorder="1" applyAlignment="1">
      <alignment horizontal="center"/>
    </xf>
    <xf numFmtId="0" fontId="0" fillId="2" borderId="0" xfId="0" applyFill="1"/>
    <xf numFmtId="164" fontId="0" fillId="2" borderId="4" xfId="0" applyNumberFormat="1" applyFill="1" applyBorder="1"/>
    <xf numFmtId="164" fontId="0" fillId="2" borderId="0" xfId="0" applyNumberFormat="1" applyFill="1" applyBorder="1"/>
    <xf numFmtId="0" fontId="0" fillId="2" borderId="4" xfId="0" applyFill="1" applyBorder="1"/>
    <xf numFmtId="0" fontId="0" fillId="2" borderId="0" xfId="0" applyFill="1" applyBorder="1"/>
    <xf numFmtId="2" fontId="0" fillId="2" borderId="0" xfId="0" applyNumberFormat="1" applyFill="1" applyBorder="1"/>
    <xf numFmtId="43" fontId="0" fillId="2" borderId="0" xfId="0" applyNumberFormat="1" applyFill="1" applyBorder="1"/>
    <xf numFmtId="0" fontId="0" fillId="2" borderId="5" xfId="0" applyFill="1" applyBorder="1"/>
    <xf numFmtId="164" fontId="1" fillId="0" borderId="7" xfId="1" applyNumberFormat="1" applyFont="1" applyBorder="1"/>
    <xf numFmtId="166" fontId="5" fillId="0" borderId="0" xfId="1" applyNumberFormat="1" applyFont="1" applyBorder="1"/>
    <xf numFmtId="164" fontId="1" fillId="0" borderId="0" xfId="1" applyNumberFormat="1" applyFont="1" applyBorder="1"/>
    <xf numFmtId="0" fontId="5" fillId="0" borderId="7" xfId="0" applyFont="1" applyBorder="1"/>
    <xf numFmtId="164" fontId="0" fillId="0" borderId="0" xfId="1" applyNumberFormat="1" applyFont="1" applyBorder="1" applyAlignment="1">
      <alignment horizontal="center"/>
    </xf>
    <xf numFmtId="164" fontId="0" fillId="2" borderId="0" xfId="1" applyNumberFormat="1" applyFont="1" applyFill="1" applyBorder="1" applyAlignment="1">
      <alignment horizontal="center"/>
    </xf>
    <xf numFmtId="164" fontId="11" fillId="0" borderId="0" xfId="0" applyNumberFormat="1" applyFont="1" applyBorder="1"/>
    <xf numFmtId="0" fontId="0" fillId="0" borderId="0" xfId="0" applyAlignment="1">
      <alignment vertical="center"/>
    </xf>
    <xf numFmtId="0" fontId="0" fillId="0" borderId="5" xfId="1" applyNumberFormat="1" applyFont="1" applyBorder="1" applyAlignment="1">
      <alignment horizontal="center"/>
    </xf>
    <xf numFmtId="0" fontId="0" fillId="2" borderId="5" xfId="1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15" fontId="0" fillId="0" borderId="4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5" fontId="0" fillId="0" borderId="0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5" fontId="0" fillId="0" borderId="0" xfId="0" applyNumberFormat="1" applyBorder="1" applyAlignment="1"/>
    <xf numFmtId="0" fontId="0" fillId="0" borderId="0" xfId="0" applyBorder="1" applyAlignment="1"/>
  </cellXfs>
  <cellStyles count="3">
    <cellStyle name="Comma" xfId="1" builtinId="3"/>
    <cellStyle name="Normal" xfId="0" builtinId="0"/>
    <cellStyle name="Percent" xfId="2" builtinId="5"/>
  </cellStyles>
  <dxfs count="6"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</dxfs>
  <tableStyles count="0" defaultTableStyle="TableStyleMedium2" defaultPivotStyle="PivotStyleLight16"/>
  <colors>
    <mruColors>
      <color rgb="FFF8696B"/>
      <color rgb="FF0080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504825</xdr:colOff>
          <xdr:row>2</xdr:row>
          <xdr:rowOff>133350</xdr:rowOff>
        </xdr:to>
        <xdr:sp macro="" textlink="">
          <xdr:nvSpPr>
            <xdr:cNvPr id="4151" name="SIMXXXCACHE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276225</xdr:colOff>
          <xdr:row>2</xdr:row>
          <xdr:rowOff>133350</xdr:rowOff>
        </xdr:to>
        <xdr:sp macro="" textlink="">
          <xdr:nvSpPr>
            <xdr:cNvPr id="4154" name="PAGEOPTIONS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U57"/>
  <sheetViews>
    <sheetView tabSelected="1" workbookViewId="0"/>
  </sheetViews>
  <sheetFormatPr defaultRowHeight="15" x14ac:dyDescent="0.25"/>
  <cols>
    <col min="1" max="1" width="28.7109375" customWidth="1"/>
    <col min="2" max="4" width="10.7109375" customWidth="1"/>
    <col min="5" max="5" width="11.7109375" customWidth="1"/>
    <col min="6" max="6" width="1.85546875" customWidth="1"/>
    <col min="7" max="8" width="10.7109375" customWidth="1"/>
    <col min="9" max="9" width="2.7109375" customWidth="1"/>
    <col min="10" max="19" width="9.85546875" customWidth="1"/>
    <col min="20" max="20" width="11.28515625" customWidth="1"/>
    <col min="21" max="21" width="2.5703125" customWidth="1"/>
    <col min="22" max="33" width="9.5703125" customWidth="1"/>
    <col min="34" max="34" width="3.7109375" customWidth="1"/>
    <col min="35" max="44" width="7.7109375" customWidth="1"/>
    <col min="45" max="45" width="1.7109375" customWidth="1"/>
    <col min="46" max="54" width="7.7109375" customWidth="1"/>
    <col min="55" max="55" width="9.5703125" customWidth="1"/>
    <col min="56" max="56" width="3.7109375" customWidth="1"/>
    <col min="57" max="66" width="7.7109375" customWidth="1"/>
    <col min="67" max="67" width="1.7109375" customWidth="1"/>
    <col min="68" max="77" width="8.7109375" customWidth="1"/>
    <col min="78" max="78" width="3.7109375" customWidth="1"/>
    <col min="79" max="88" width="7.7109375" customWidth="1"/>
    <col min="89" max="89" width="1.7109375" customWidth="1"/>
    <col min="90" max="90" width="8.85546875" customWidth="1"/>
    <col min="91" max="99" width="7.7109375" customWidth="1"/>
    <col min="100" max="100" width="3.7109375" customWidth="1"/>
    <col min="101" max="110" width="7.7109375" customWidth="1"/>
    <col min="111" max="111" width="1.7109375" customWidth="1"/>
    <col min="112" max="121" width="8.85546875" customWidth="1"/>
    <col min="122" max="122" width="3.7109375" customWidth="1"/>
    <col min="123" max="132" width="7.7109375" customWidth="1"/>
    <col min="133" max="133" width="1.7109375" customWidth="1"/>
    <col min="134" max="143" width="7.7109375" customWidth="1"/>
    <col min="144" max="144" width="3.7109375" customWidth="1"/>
    <col min="145" max="154" width="7.7109375" customWidth="1"/>
    <col min="155" max="155" width="1.7109375" customWidth="1"/>
    <col min="156" max="165" width="7.7109375" customWidth="1"/>
    <col min="166" max="166" width="3.7109375" customWidth="1"/>
    <col min="167" max="177" width="7.7109375" customWidth="1"/>
    <col min="178" max="178" width="9.140625" customWidth="1"/>
  </cols>
  <sheetData>
    <row r="1" spans="1:177" ht="15.75" x14ac:dyDescent="0.25">
      <c r="A1" s="41" t="s">
        <v>79</v>
      </c>
      <c r="B1" t="s">
        <v>81</v>
      </c>
    </row>
    <row r="2" spans="1:177" ht="21" customHeight="1" x14ac:dyDescent="0.25">
      <c r="A2" t="s">
        <v>78</v>
      </c>
    </row>
    <row r="3" spans="1:177" ht="6" customHeight="1" x14ac:dyDescent="0.25"/>
    <row r="4" spans="1:177" s="104" customFormat="1" ht="21" customHeight="1" x14ac:dyDescent="0.25">
      <c r="A4" s="104" t="s">
        <v>74</v>
      </c>
    </row>
    <row r="5" spans="1:177" ht="6.75" customHeight="1" x14ac:dyDescent="0.25">
      <c r="AI5" s="100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19"/>
    </row>
    <row r="6" spans="1:177" x14ac:dyDescent="0.25">
      <c r="A6" s="43" t="s">
        <v>50</v>
      </c>
      <c r="B6" s="4"/>
      <c r="C6" s="4"/>
      <c r="D6" s="4"/>
      <c r="E6" s="5"/>
      <c r="F6" s="7"/>
      <c r="G6" s="43" t="s">
        <v>19</v>
      </c>
      <c r="H6" s="5"/>
      <c r="I6" s="7"/>
      <c r="J6" s="43" t="s">
        <v>48</v>
      </c>
      <c r="K6" s="4"/>
      <c r="L6" s="4"/>
      <c r="M6" s="4"/>
      <c r="N6" s="4"/>
      <c r="O6" s="4"/>
      <c r="P6" s="4"/>
      <c r="Q6" s="4"/>
      <c r="R6" s="4"/>
      <c r="S6" s="4"/>
      <c r="T6" s="5"/>
      <c r="V6" s="76"/>
      <c r="W6" s="4"/>
      <c r="X6" s="4"/>
      <c r="Y6" s="4"/>
      <c r="Z6" s="4"/>
      <c r="AA6" s="4"/>
      <c r="AB6" s="4"/>
      <c r="AC6" s="4"/>
      <c r="AD6" s="4"/>
      <c r="AE6" s="4"/>
      <c r="AF6" s="4"/>
      <c r="AG6" s="5"/>
      <c r="AI6" s="108" t="s">
        <v>24</v>
      </c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4"/>
      <c r="BE6" s="107" t="s">
        <v>28</v>
      </c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4"/>
      <c r="CA6" s="107" t="s">
        <v>29</v>
      </c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  <c r="CQ6" s="107"/>
      <c r="CR6" s="107"/>
      <c r="CS6" s="107"/>
      <c r="CT6" s="107"/>
      <c r="CU6" s="107"/>
      <c r="CV6" s="4"/>
      <c r="CW6" s="107" t="s">
        <v>33</v>
      </c>
      <c r="CX6" s="107"/>
      <c r="CY6" s="107"/>
      <c r="CZ6" s="107"/>
      <c r="DA6" s="107"/>
      <c r="DB6" s="107"/>
      <c r="DC6" s="107"/>
      <c r="DD6" s="107"/>
      <c r="DE6" s="107"/>
      <c r="DF6" s="107"/>
      <c r="DG6" s="107"/>
      <c r="DH6" s="107"/>
      <c r="DI6" s="107"/>
      <c r="DJ6" s="107"/>
      <c r="DK6" s="107"/>
      <c r="DL6" s="107"/>
      <c r="DM6" s="107"/>
      <c r="DN6" s="107"/>
      <c r="DO6" s="107"/>
      <c r="DP6" s="107"/>
      <c r="DQ6" s="107"/>
      <c r="DR6" s="4"/>
      <c r="DS6" s="107" t="s">
        <v>31</v>
      </c>
      <c r="DT6" s="107"/>
      <c r="DU6" s="107"/>
      <c r="DV6" s="107"/>
      <c r="DW6" s="107"/>
      <c r="DX6" s="107"/>
      <c r="DY6" s="107"/>
      <c r="DZ6" s="107"/>
      <c r="EA6" s="107"/>
      <c r="EB6" s="107"/>
      <c r="EC6" s="107"/>
      <c r="ED6" s="107"/>
      <c r="EE6" s="107"/>
      <c r="EF6" s="107"/>
      <c r="EG6" s="107"/>
      <c r="EH6" s="107"/>
      <c r="EI6" s="107"/>
      <c r="EJ6" s="107"/>
      <c r="EK6" s="107"/>
      <c r="EL6" s="107"/>
      <c r="EM6" s="107"/>
      <c r="EN6" s="4"/>
      <c r="EO6" s="107" t="s">
        <v>35</v>
      </c>
      <c r="EP6" s="107"/>
      <c r="EQ6" s="107"/>
      <c r="ER6" s="107"/>
      <c r="ES6" s="107"/>
      <c r="ET6" s="107"/>
      <c r="EU6" s="107"/>
      <c r="EV6" s="107"/>
      <c r="EW6" s="107"/>
      <c r="EX6" s="107"/>
      <c r="EY6" s="107"/>
      <c r="EZ6" s="107"/>
      <c r="FA6" s="107"/>
      <c r="FB6" s="107"/>
      <c r="FC6" s="107"/>
      <c r="FD6" s="107"/>
      <c r="FE6" s="107"/>
      <c r="FF6" s="107"/>
      <c r="FG6" s="107"/>
      <c r="FH6" s="107"/>
      <c r="FI6" s="107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5"/>
    </row>
    <row r="7" spans="1:177" ht="6.75" customHeight="1" x14ac:dyDescent="0.25">
      <c r="A7" s="6"/>
      <c r="B7" s="7"/>
      <c r="C7" s="7"/>
      <c r="D7" s="7"/>
      <c r="E7" s="8"/>
      <c r="F7" s="7"/>
      <c r="G7" s="6"/>
      <c r="H7" s="8"/>
      <c r="I7" s="7"/>
      <c r="J7" s="6"/>
      <c r="K7" s="7"/>
      <c r="L7" s="7"/>
      <c r="M7" s="7"/>
      <c r="N7" s="7"/>
      <c r="O7" s="7"/>
      <c r="P7" s="7"/>
      <c r="Q7" s="7"/>
      <c r="R7" s="7"/>
      <c r="S7" s="7"/>
      <c r="T7" s="8"/>
      <c r="V7" s="6"/>
      <c r="W7" s="7"/>
      <c r="X7" s="7"/>
      <c r="Y7" s="7"/>
      <c r="Z7" s="7"/>
      <c r="AA7" s="7"/>
      <c r="AB7" s="7"/>
      <c r="AC7" s="7"/>
      <c r="AD7" s="7"/>
      <c r="AE7" s="7"/>
      <c r="AF7" s="7"/>
      <c r="AG7" s="8"/>
      <c r="AI7" s="6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8"/>
    </row>
    <row r="8" spans="1:177" x14ac:dyDescent="0.25">
      <c r="B8" s="110" t="s">
        <v>43</v>
      </c>
      <c r="C8" s="110"/>
      <c r="D8" s="110"/>
      <c r="E8" s="112"/>
      <c r="F8" s="44"/>
      <c r="G8" s="28"/>
      <c r="H8" s="46"/>
      <c r="I8" s="25"/>
      <c r="J8" s="84">
        <v>42370</v>
      </c>
      <c r="K8" s="54">
        <v>42736</v>
      </c>
      <c r="L8" s="54">
        <v>43101</v>
      </c>
      <c r="M8" s="54">
        <v>43466</v>
      </c>
      <c r="N8" s="54">
        <v>43831</v>
      </c>
      <c r="O8" s="54">
        <v>44197</v>
      </c>
      <c r="P8" s="54">
        <v>44562</v>
      </c>
      <c r="Q8" s="54">
        <v>44927</v>
      </c>
      <c r="R8" s="54">
        <v>45292</v>
      </c>
      <c r="S8" s="54">
        <v>45658</v>
      </c>
      <c r="T8" s="61">
        <v>46023</v>
      </c>
      <c r="V8" s="6"/>
      <c r="W8" s="7"/>
      <c r="X8" s="7"/>
      <c r="Y8" s="7"/>
      <c r="Z8" s="7"/>
      <c r="AA8" s="7"/>
      <c r="AB8" s="7"/>
      <c r="AC8" s="7"/>
      <c r="AD8" s="7"/>
      <c r="AE8" s="7"/>
      <c r="AF8" s="7"/>
      <c r="AG8" s="8"/>
      <c r="AI8" s="109" t="s">
        <v>25</v>
      </c>
      <c r="AJ8" s="110"/>
      <c r="AK8" s="110"/>
      <c r="AL8" s="110"/>
      <c r="AM8" s="110"/>
      <c r="AN8" s="110"/>
      <c r="AO8" s="110"/>
      <c r="AP8" s="110"/>
      <c r="AQ8" s="110"/>
      <c r="AR8" s="110"/>
      <c r="AS8" s="47"/>
      <c r="AT8" s="111" t="s">
        <v>36</v>
      </c>
      <c r="AU8" s="110"/>
      <c r="AV8" s="110"/>
      <c r="AW8" s="110"/>
      <c r="AX8" s="110"/>
      <c r="AY8" s="110"/>
      <c r="AZ8" s="110"/>
      <c r="BA8" s="110"/>
      <c r="BB8" s="110"/>
      <c r="BC8" s="110"/>
      <c r="BD8" s="47"/>
      <c r="BE8" s="111" t="s">
        <v>26</v>
      </c>
      <c r="BF8" s="110"/>
      <c r="BG8" s="110"/>
      <c r="BH8" s="110"/>
      <c r="BI8" s="110"/>
      <c r="BJ8" s="110"/>
      <c r="BK8" s="110"/>
      <c r="BL8" s="110"/>
      <c r="BM8" s="110"/>
      <c r="BN8" s="110"/>
      <c r="BO8" s="47"/>
      <c r="BP8" s="111" t="s">
        <v>37</v>
      </c>
      <c r="BQ8" s="110"/>
      <c r="BR8" s="110"/>
      <c r="BS8" s="110"/>
      <c r="BT8" s="110"/>
      <c r="BU8" s="110"/>
      <c r="BV8" s="110"/>
      <c r="BW8" s="110"/>
      <c r="BX8" s="110"/>
      <c r="BY8" s="110"/>
      <c r="BZ8" s="47"/>
      <c r="CA8" s="111" t="s">
        <v>27</v>
      </c>
      <c r="CB8" s="110"/>
      <c r="CC8" s="110"/>
      <c r="CD8" s="110"/>
      <c r="CE8" s="110"/>
      <c r="CF8" s="110"/>
      <c r="CG8" s="110"/>
      <c r="CH8" s="110"/>
      <c r="CI8" s="110"/>
      <c r="CJ8" s="110"/>
      <c r="CK8" s="47"/>
      <c r="CL8" s="111" t="s">
        <v>38</v>
      </c>
      <c r="CM8" s="110"/>
      <c r="CN8" s="110"/>
      <c r="CO8" s="110"/>
      <c r="CP8" s="110"/>
      <c r="CQ8" s="110"/>
      <c r="CR8" s="110"/>
      <c r="CS8" s="110"/>
      <c r="CT8" s="110"/>
      <c r="CU8" s="110"/>
      <c r="CV8" s="47"/>
      <c r="CW8" s="111" t="s">
        <v>30</v>
      </c>
      <c r="CX8" s="110"/>
      <c r="CY8" s="110"/>
      <c r="CZ8" s="110"/>
      <c r="DA8" s="110"/>
      <c r="DB8" s="110"/>
      <c r="DC8" s="110"/>
      <c r="DD8" s="110"/>
      <c r="DE8" s="110"/>
      <c r="DF8" s="110"/>
      <c r="DG8" s="47"/>
      <c r="DH8" s="111" t="s">
        <v>39</v>
      </c>
      <c r="DI8" s="110"/>
      <c r="DJ8" s="110"/>
      <c r="DK8" s="110"/>
      <c r="DL8" s="110"/>
      <c r="DM8" s="110"/>
      <c r="DN8" s="110"/>
      <c r="DO8" s="110"/>
      <c r="DP8" s="110"/>
      <c r="DQ8" s="110"/>
      <c r="DR8" s="7"/>
      <c r="DS8" s="111" t="s">
        <v>32</v>
      </c>
      <c r="DT8" s="110"/>
      <c r="DU8" s="110"/>
      <c r="DV8" s="110"/>
      <c r="DW8" s="110"/>
      <c r="DX8" s="110"/>
      <c r="DY8" s="110"/>
      <c r="DZ8" s="110"/>
      <c r="EA8" s="110"/>
      <c r="EB8" s="110"/>
      <c r="EC8" s="47"/>
      <c r="ED8" s="113" t="s">
        <v>40</v>
      </c>
      <c r="EE8" s="114"/>
      <c r="EF8" s="114"/>
      <c r="EG8" s="114"/>
      <c r="EH8" s="114"/>
      <c r="EI8" s="114"/>
      <c r="EJ8" s="114"/>
      <c r="EK8" s="114"/>
      <c r="EL8" s="114"/>
      <c r="EM8" s="114"/>
      <c r="EN8" s="7"/>
      <c r="EO8" s="111" t="s">
        <v>34</v>
      </c>
      <c r="EP8" s="110"/>
      <c r="EQ8" s="110"/>
      <c r="ER8" s="110"/>
      <c r="ES8" s="110"/>
      <c r="ET8" s="110"/>
      <c r="EU8" s="110"/>
      <c r="EV8" s="110"/>
      <c r="EW8" s="110"/>
      <c r="EX8" s="110"/>
      <c r="EY8" s="47"/>
      <c r="EZ8" s="111" t="s">
        <v>41</v>
      </c>
      <c r="FA8" s="110"/>
      <c r="FB8" s="110"/>
      <c r="FC8" s="110"/>
      <c r="FD8" s="110"/>
      <c r="FE8" s="110"/>
      <c r="FF8" s="110"/>
      <c r="FG8" s="110"/>
      <c r="FH8" s="110"/>
      <c r="FI8" s="110"/>
      <c r="FJ8" s="7"/>
      <c r="FK8" s="110" t="s">
        <v>42</v>
      </c>
      <c r="FL8" s="110"/>
      <c r="FM8" s="110"/>
      <c r="FN8" s="110"/>
      <c r="FO8" s="110"/>
      <c r="FP8" s="110"/>
      <c r="FQ8" s="110"/>
      <c r="FR8" s="110"/>
      <c r="FS8" s="110"/>
      <c r="FT8" s="110"/>
      <c r="FU8" s="112"/>
    </row>
    <row r="9" spans="1:177" x14ac:dyDescent="0.25">
      <c r="A9" s="6"/>
      <c r="B9" s="48" t="s">
        <v>0</v>
      </c>
      <c r="C9" s="9" t="s">
        <v>1</v>
      </c>
      <c r="D9" s="10" t="s">
        <v>2</v>
      </c>
      <c r="E9" s="11" t="s">
        <v>3</v>
      </c>
      <c r="F9" s="44"/>
      <c r="G9" s="28" t="s">
        <v>20</v>
      </c>
      <c r="H9" s="46" t="s">
        <v>21</v>
      </c>
      <c r="I9" s="25"/>
      <c r="J9" s="21" t="s">
        <v>5</v>
      </c>
      <c r="K9" s="3" t="s">
        <v>6</v>
      </c>
      <c r="L9" s="3" t="s">
        <v>7</v>
      </c>
      <c r="M9" s="3" t="s">
        <v>8</v>
      </c>
      <c r="N9" s="3" t="s">
        <v>9</v>
      </c>
      <c r="O9" s="3" t="s">
        <v>10</v>
      </c>
      <c r="P9" s="3" t="s">
        <v>11</v>
      </c>
      <c r="Q9" s="3" t="s">
        <v>12</v>
      </c>
      <c r="R9" s="3" t="s">
        <v>13</v>
      </c>
      <c r="S9" s="3" t="s">
        <v>14</v>
      </c>
      <c r="T9" s="22" t="s">
        <v>70</v>
      </c>
      <c r="V9" s="21" t="s">
        <v>5</v>
      </c>
      <c r="W9" s="3" t="s">
        <v>6</v>
      </c>
      <c r="X9" s="3" t="s">
        <v>7</v>
      </c>
      <c r="Y9" s="3" t="s">
        <v>8</v>
      </c>
      <c r="Z9" s="3" t="s">
        <v>9</v>
      </c>
      <c r="AA9" s="3" t="s">
        <v>10</v>
      </c>
      <c r="AB9" s="3" t="s">
        <v>11</v>
      </c>
      <c r="AC9" s="3" t="s">
        <v>12</v>
      </c>
      <c r="AD9" s="3" t="s">
        <v>13</v>
      </c>
      <c r="AE9" s="3" t="s">
        <v>14</v>
      </c>
      <c r="AF9" s="3" t="s">
        <v>15</v>
      </c>
      <c r="AG9" s="22" t="s">
        <v>70</v>
      </c>
      <c r="AI9" s="21" t="s">
        <v>5</v>
      </c>
      <c r="AJ9" s="3" t="s">
        <v>6</v>
      </c>
      <c r="AK9" s="3" t="s">
        <v>7</v>
      </c>
      <c r="AL9" s="3" t="s">
        <v>8</v>
      </c>
      <c r="AM9" s="3" t="s">
        <v>9</v>
      </c>
      <c r="AN9" s="3" t="s">
        <v>10</v>
      </c>
      <c r="AO9" s="3" t="s">
        <v>11</v>
      </c>
      <c r="AP9" s="3" t="s">
        <v>12</v>
      </c>
      <c r="AQ9" s="3" t="s">
        <v>13</v>
      </c>
      <c r="AR9" s="3" t="s">
        <v>14</v>
      </c>
      <c r="AS9" s="3"/>
      <c r="AT9" s="3" t="s">
        <v>5</v>
      </c>
      <c r="AU9" s="3" t="s">
        <v>6</v>
      </c>
      <c r="AV9" s="3" t="s">
        <v>7</v>
      </c>
      <c r="AW9" s="3" t="s">
        <v>8</v>
      </c>
      <c r="AX9" s="3" t="s">
        <v>9</v>
      </c>
      <c r="AY9" s="3" t="s">
        <v>10</v>
      </c>
      <c r="AZ9" s="3" t="s">
        <v>11</v>
      </c>
      <c r="BA9" s="3" t="s">
        <v>12</v>
      </c>
      <c r="BB9" s="3" t="s">
        <v>13</v>
      </c>
      <c r="BC9" s="3" t="s">
        <v>14</v>
      </c>
      <c r="BD9" s="3"/>
      <c r="BE9" s="3" t="s">
        <v>5</v>
      </c>
      <c r="BF9" s="3" t="s">
        <v>6</v>
      </c>
      <c r="BG9" s="3" t="s">
        <v>7</v>
      </c>
      <c r="BH9" s="3" t="s">
        <v>8</v>
      </c>
      <c r="BI9" s="3" t="s">
        <v>9</v>
      </c>
      <c r="BJ9" s="3" t="s">
        <v>10</v>
      </c>
      <c r="BK9" s="3" t="s">
        <v>11</v>
      </c>
      <c r="BL9" s="3" t="s">
        <v>12</v>
      </c>
      <c r="BM9" s="3" t="s">
        <v>13</v>
      </c>
      <c r="BN9" s="3" t="s">
        <v>14</v>
      </c>
      <c r="BO9" s="3"/>
      <c r="BP9" s="3" t="s">
        <v>5</v>
      </c>
      <c r="BQ9" s="3" t="s">
        <v>6</v>
      </c>
      <c r="BR9" s="3" t="s">
        <v>7</v>
      </c>
      <c r="BS9" s="3" t="s">
        <v>8</v>
      </c>
      <c r="BT9" s="3" t="s">
        <v>9</v>
      </c>
      <c r="BU9" s="3" t="s">
        <v>10</v>
      </c>
      <c r="BV9" s="3" t="s">
        <v>11</v>
      </c>
      <c r="BW9" s="3" t="s">
        <v>12</v>
      </c>
      <c r="BX9" s="3" t="s">
        <v>13</v>
      </c>
      <c r="BY9" s="3" t="s">
        <v>14</v>
      </c>
      <c r="BZ9" s="3"/>
      <c r="CA9" s="3" t="s">
        <v>5</v>
      </c>
      <c r="CB9" s="3" t="s">
        <v>6</v>
      </c>
      <c r="CC9" s="3" t="s">
        <v>7</v>
      </c>
      <c r="CD9" s="3" t="s">
        <v>8</v>
      </c>
      <c r="CE9" s="3" t="s">
        <v>9</v>
      </c>
      <c r="CF9" s="3" t="s">
        <v>10</v>
      </c>
      <c r="CG9" s="3" t="s">
        <v>11</v>
      </c>
      <c r="CH9" s="3" t="s">
        <v>12</v>
      </c>
      <c r="CI9" s="3" t="s">
        <v>13</v>
      </c>
      <c r="CJ9" s="3" t="s">
        <v>14</v>
      </c>
      <c r="CK9" s="3"/>
      <c r="CL9" s="3" t="s">
        <v>5</v>
      </c>
      <c r="CM9" s="3" t="s">
        <v>6</v>
      </c>
      <c r="CN9" s="3" t="s">
        <v>7</v>
      </c>
      <c r="CO9" s="3" t="s">
        <v>8</v>
      </c>
      <c r="CP9" s="3" t="s">
        <v>9</v>
      </c>
      <c r="CQ9" s="3" t="s">
        <v>10</v>
      </c>
      <c r="CR9" s="3" t="s">
        <v>11</v>
      </c>
      <c r="CS9" s="3" t="s">
        <v>12</v>
      </c>
      <c r="CT9" s="3" t="s">
        <v>13</v>
      </c>
      <c r="CU9" s="3" t="s">
        <v>14</v>
      </c>
      <c r="CV9" s="3"/>
      <c r="CW9" s="3" t="s">
        <v>5</v>
      </c>
      <c r="CX9" s="3" t="s">
        <v>6</v>
      </c>
      <c r="CY9" s="3" t="s">
        <v>7</v>
      </c>
      <c r="CZ9" s="3" t="s">
        <v>8</v>
      </c>
      <c r="DA9" s="3" t="s">
        <v>9</v>
      </c>
      <c r="DB9" s="3" t="s">
        <v>10</v>
      </c>
      <c r="DC9" s="3" t="s">
        <v>11</v>
      </c>
      <c r="DD9" s="3" t="s">
        <v>12</v>
      </c>
      <c r="DE9" s="3" t="s">
        <v>13</v>
      </c>
      <c r="DF9" s="3" t="s">
        <v>14</v>
      </c>
      <c r="DG9" s="3"/>
      <c r="DH9" s="3" t="s">
        <v>5</v>
      </c>
      <c r="DI9" s="3" t="s">
        <v>6</v>
      </c>
      <c r="DJ9" s="3" t="s">
        <v>7</v>
      </c>
      <c r="DK9" s="3" t="s">
        <v>8</v>
      </c>
      <c r="DL9" s="3" t="s">
        <v>9</v>
      </c>
      <c r="DM9" s="3" t="s">
        <v>10</v>
      </c>
      <c r="DN9" s="3" t="s">
        <v>11</v>
      </c>
      <c r="DO9" s="3" t="s">
        <v>12</v>
      </c>
      <c r="DP9" s="3" t="s">
        <v>13</v>
      </c>
      <c r="DQ9" s="3" t="s">
        <v>14</v>
      </c>
      <c r="DR9" s="7"/>
      <c r="DS9" s="3" t="s">
        <v>5</v>
      </c>
      <c r="DT9" s="3" t="s">
        <v>6</v>
      </c>
      <c r="DU9" s="3" t="s">
        <v>7</v>
      </c>
      <c r="DV9" s="3" t="s">
        <v>8</v>
      </c>
      <c r="DW9" s="3" t="s">
        <v>9</v>
      </c>
      <c r="DX9" s="3" t="s">
        <v>10</v>
      </c>
      <c r="DY9" s="3" t="s">
        <v>11</v>
      </c>
      <c r="DZ9" s="3" t="s">
        <v>12</v>
      </c>
      <c r="EA9" s="3" t="s">
        <v>13</v>
      </c>
      <c r="EB9" s="3" t="s">
        <v>14</v>
      </c>
      <c r="EC9" s="3"/>
      <c r="ED9" s="3" t="s">
        <v>5</v>
      </c>
      <c r="EE9" s="3" t="s">
        <v>6</v>
      </c>
      <c r="EF9" s="3" t="s">
        <v>7</v>
      </c>
      <c r="EG9" s="3" t="s">
        <v>8</v>
      </c>
      <c r="EH9" s="3" t="s">
        <v>9</v>
      </c>
      <c r="EI9" s="3" t="s">
        <v>10</v>
      </c>
      <c r="EJ9" s="3" t="s">
        <v>11</v>
      </c>
      <c r="EK9" s="3" t="s">
        <v>12</v>
      </c>
      <c r="EL9" s="3" t="s">
        <v>13</v>
      </c>
      <c r="EM9" s="3" t="s">
        <v>14</v>
      </c>
      <c r="EN9" s="7"/>
      <c r="EO9" s="3" t="s">
        <v>5</v>
      </c>
      <c r="EP9" s="3" t="s">
        <v>6</v>
      </c>
      <c r="EQ9" s="3" t="s">
        <v>7</v>
      </c>
      <c r="ER9" s="3" t="s">
        <v>8</v>
      </c>
      <c r="ES9" s="3" t="s">
        <v>9</v>
      </c>
      <c r="ET9" s="3" t="s">
        <v>10</v>
      </c>
      <c r="EU9" s="3" t="s">
        <v>11</v>
      </c>
      <c r="EV9" s="3" t="s">
        <v>12</v>
      </c>
      <c r="EW9" s="3" t="s">
        <v>13</v>
      </c>
      <c r="EX9" s="3" t="s">
        <v>14</v>
      </c>
      <c r="EY9" s="3"/>
      <c r="EZ9" s="3" t="s">
        <v>5</v>
      </c>
      <c r="FA9" s="3" t="s">
        <v>6</v>
      </c>
      <c r="FB9" s="3" t="s">
        <v>7</v>
      </c>
      <c r="FC9" s="3" t="s">
        <v>8</v>
      </c>
      <c r="FD9" s="3" t="s">
        <v>9</v>
      </c>
      <c r="FE9" s="3" t="s">
        <v>10</v>
      </c>
      <c r="FF9" s="3" t="s">
        <v>11</v>
      </c>
      <c r="FG9" s="3" t="s">
        <v>12</v>
      </c>
      <c r="FH9" s="3" t="s">
        <v>13</v>
      </c>
      <c r="FI9" s="3" t="s">
        <v>14</v>
      </c>
      <c r="FJ9" s="7"/>
      <c r="FK9" s="3" t="s">
        <v>5</v>
      </c>
      <c r="FL9" s="3" t="s">
        <v>6</v>
      </c>
      <c r="FM9" s="3" t="s">
        <v>7</v>
      </c>
      <c r="FN9" s="3" t="s">
        <v>8</v>
      </c>
      <c r="FO9" s="3" t="s">
        <v>9</v>
      </c>
      <c r="FP9" s="3" t="s">
        <v>10</v>
      </c>
      <c r="FQ9" s="3" t="s">
        <v>11</v>
      </c>
      <c r="FR9" s="3" t="s">
        <v>12</v>
      </c>
      <c r="FS9" s="3" t="s">
        <v>13</v>
      </c>
      <c r="FT9" s="3" t="s">
        <v>14</v>
      </c>
      <c r="FU9" s="74" t="s">
        <v>15</v>
      </c>
    </row>
    <row r="10" spans="1:177" x14ac:dyDescent="0.25">
      <c r="A10" s="6" t="s">
        <v>55</v>
      </c>
      <c r="B10" s="12">
        <v>2400</v>
      </c>
      <c r="C10" s="13">
        <v>2800</v>
      </c>
      <c r="D10" s="14">
        <v>3400</v>
      </c>
      <c r="E10" s="15" t="e">
        <f ca="1">_xll.RiskPert(B10,C10,D10)</f>
        <v>#NAME?</v>
      </c>
      <c r="F10" s="26"/>
      <c r="G10" s="80">
        <f>G$30</f>
        <v>42370</v>
      </c>
      <c r="H10" s="63" t="e">
        <f ca="1">H31</f>
        <v>#NAME?</v>
      </c>
      <c r="I10" s="26"/>
      <c r="J10" s="57" t="e">
        <f t="shared" ref="J10:S14" ca="1" si="0">(AI10*AT10)+(BE10*BP10)+(CA10*CL10)+(CW10*DH10)+(DS10*ED10)+(EO10*EZ10)</f>
        <v>#NAME?</v>
      </c>
      <c r="K10" s="60" t="e">
        <f t="shared" ca="1" si="0"/>
        <v>#NAME?</v>
      </c>
      <c r="L10" s="60" t="e">
        <f t="shared" ca="1" si="0"/>
        <v>#NAME?</v>
      </c>
      <c r="M10" s="60" t="e">
        <f t="shared" ca="1" si="0"/>
        <v>#NAME?</v>
      </c>
      <c r="N10" s="60" t="e">
        <f t="shared" ca="1" si="0"/>
        <v>#NAME?</v>
      </c>
      <c r="O10" s="60" t="e">
        <f t="shared" ca="1" si="0"/>
        <v>#NAME?</v>
      </c>
      <c r="P10" s="60" t="e">
        <f t="shared" ca="1" si="0"/>
        <v>#NAME?</v>
      </c>
      <c r="Q10" s="60" t="e">
        <f t="shared" ca="1" si="0"/>
        <v>#NAME?</v>
      </c>
      <c r="R10" s="60" t="e">
        <f t="shared" ca="1" si="0"/>
        <v>#NAME?</v>
      </c>
      <c r="S10" s="60" t="e">
        <f t="shared" ca="1" si="0"/>
        <v>#NAME?</v>
      </c>
      <c r="T10" s="62" t="e">
        <f ca="1">SUM(J10:S10)</f>
        <v>#NAME?</v>
      </c>
      <c r="V10" s="29" t="e">
        <f t="shared" ref="V10:AE14" ca="1" si="1">$E10*J10</f>
        <v>#NAME?</v>
      </c>
      <c r="W10" s="23" t="e">
        <f t="shared" ca="1" si="1"/>
        <v>#NAME?</v>
      </c>
      <c r="X10" s="23" t="e">
        <f t="shared" ca="1" si="1"/>
        <v>#NAME?</v>
      </c>
      <c r="Y10" s="23" t="e">
        <f t="shared" ca="1" si="1"/>
        <v>#NAME?</v>
      </c>
      <c r="Z10" s="23" t="e">
        <f t="shared" ca="1" si="1"/>
        <v>#NAME?</v>
      </c>
      <c r="AA10" s="23" t="e">
        <f t="shared" ca="1" si="1"/>
        <v>#NAME?</v>
      </c>
      <c r="AB10" s="23" t="e">
        <f t="shared" ca="1" si="1"/>
        <v>#NAME?</v>
      </c>
      <c r="AC10" s="23" t="e">
        <f t="shared" ca="1" si="1"/>
        <v>#NAME?</v>
      </c>
      <c r="AD10" s="23" t="e">
        <f t="shared" ca="1" si="1"/>
        <v>#NAME?</v>
      </c>
      <c r="AE10" s="23" t="e">
        <f t="shared" ca="1" si="1"/>
        <v>#NAME?</v>
      </c>
      <c r="AF10" s="101" t="e">
        <f ca="1">SUM(V10:AE10)</f>
        <v>#NAME?</v>
      </c>
      <c r="AG10" s="105" t="e">
        <f ca="1">AF10-E10</f>
        <v>#NAME?</v>
      </c>
      <c r="AI10" s="6" t="e">
        <f t="shared" ref="AI10:AR14" ca="1" si="2">IF($H10&lt;=J$8,1,0)</f>
        <v>#NAME?</v>
      </c>
      <c r="AJ10" s="7" t="e">
        <f t="shared" ca="1" si="2"/>
        <v>#NAME?</v>
      </c>
      <c r="AK10" s="7" t="e">
        <f t="shared" ca="1" si="2"/>
        <v>#NAME?</v>
      </c>
      <c r="AL10" s="7" t="e">
        <f t="shared" ca="1" si="2"/>
        <v>#NAME?</v>
      </c>
      <c r="AM10" s="7" t="e">
        <f t="shared" ca="1" si="2"/>
        <v>#NAME?</v>
      </c>
      <c r="AN10" s="7" t="e">
        <f t="shared" ca="1" si="2"/>
        <v>#NAME?</v>
      </c>
      <c r="AO10" s="7" t="e">
        <f t="shared" ca="1" si="2"/>
        <v>#NAME?</v>
      </c>
      <c r="AP10" s="7" t="e">
        <f t="shared" ca="1" si="2"/>
        <v>#NAME?</v>
      </c>
      <c r="AQ10" s="7" t="e">
        <f t="shared" ca="1" si="2"/>
        <v>#NAME?</v>
      </c>
      <c r="AR10" s="7" t="e">
        <f t="shared" ca="1" si="2"/>
        <v>#NAME?</v>
      </c>
      <c r="AS10" s="7"/>
      <c r="AT10" s="59">
        <v>0</v>
      </c>
      <c r="AU10" s="59">
        <v>0</v>
      </c>
      <c r="AV10" s="59">
        <v>0</v>
      </c>
      <c r="AW10" s="59">
        <v>0</v>
      </c>
      <c r="AX10" s="59">
        <v>0</v>
      </c>
      <c r="AY10" s="59">
        <v>0</v>
      </c>
      <c r="AZ10" s="59">
        <v>0</v>
      </c>
      <c r="BA10" s="59">
        <v>0</v>
      </c>
      <c r="BB10" s="59">
        <v>0</v>
      </c>
      <c r="BC10" s="59">
        <v>0</v>
      </c>
      <c r="BD10" s="7"/>
      <c r="BE10" s="7" t="e">
        <f t="shared" ref="BE10:BN14" ca="1" si="3">IF(AND($G10&lt;J$8,J$8&lt;$H10,$H10&lt;=K$8)=TRUE,1,0)</f>
        <v>#NAME?</v>
      </c>
      <c r="BF10" s="7" t="e">
        <f t="shared" ca="1" si="3"/>
        <v>#NAME?</v>
      </c>
      <c r="BG10" s="7" t="e">
        <f t="shared" ca="1" si="3"/>
        <v>#NAME?</v>
      </c>
      <c r="BH10" s="7" t="e">
        <f t="shared" ca="1" si="3"/>
        <v>#NAME?</v>
      </c>
      <c r="BI10" s="7" t="e">
        <f t="shared" ca="1" si="3"/>
        <v>#NAME?</v>
      </c>
      <c r="BJ10" s="7" t="e">
        <f t="shared" ca="1" si="3"/>
        <v>#NAME?</v>
      </c>
      <c r="BK10" s="7" t="e">
        <f t="shared" ca="1" si="3"/>
        <v>#NAME?</v>
      </c>
      <c r="BL10" s="7" t="e">
        <f t="shared" ca="1" si="3"/>
        <v>#NAME?</v>
      </c>
      <c r="BM10" s="7" t="e">
        <f t="shared" ca="1" si="3"/>
        <v>#NAME?</v>
      </c>
      <c r="BN10" s="7" t="e">
        <f t="shared" ca="1" si="3"/>
        <v>#NAME?</v>
      </c>
      <c r="BO10" s="7"/>
      <c r="BP10" s="55" t="e">
        <f t="shared" ref="BP10:BY14" ca="1" si="4">($H10-J$8)/($H10-$G10)</f>
        <v>#NAME?</v>
      </c>
      <c r="BQ10" s="55" t="e">
        <f t="shared" ca="1" si="4"/>
        <v>#NAME?</v>
      </c>
      <c r="BR10" s="55" t="e">
        <f t="shared" ca="1" si="4"/>
        <v>#NAME?</v>
      </c>
      <c r="BS10" s="55" t="e">
        <f t="shared" ca="1" si="4"/>
        <v>#NAME?</v>
      </c>
      <c r="BT10" s="55" t="e">
        <f t="shared" ca="1" si="4"/>
        <v>#NAME?</v>
      </c>
      <c r="BU10" s="55" t="e">
        <f t="shared" ca="1" si="4"/>
        <v>#NAME?</v>
      </c>
      <c r="BV10" s="55" t="e">
        <f t="shared" ca="1" si="4"/>
        <v>#NAME?</v>
      </c>
      <c r="BW10" s="55" t="e">
        <f t="shared" ca="1" si="4"/>
        <v>#NAME?</v>
      </c>
      <c r="BX10" s="55" t="e">
        <f t="shared" ca="1" si="4"/>
        <v>#NAME?</v>
      </c>
      <c r="BY10" s="55" t="e">
        <f t="shared" ca="1" si="4"/>
        <v>#NAME?</v>
      </c>
      <c r="BZ10" s="7"/>
      <c r="CA10" s="7" t="e">
        <f t="shared" ref="CA10:CJ14" ca="1" si="5">IF(AND($G10&lt;=J$8,K$8&lt;$H10)=TRUE,1,0)</f>
        <v>#NAME?</v>
      </c>
      <c r="CB10" s="7" t="e">
        <f t="shared" ca="1" si="5"/>
        <v>#NAME?</v>
      </c>
      <c r="CC10" s="7" t="e">
        <f t="shared" ca="1" si="5"/>
        <v>#NAME?</v>
      </c>
      <c r="CD10" s="7" t="e">
        <f t="shared" ca="1" si="5"/>
        <v>#NAME?</v>
      </c>
      <c r="CE10" s="7" t="e">
        <f t="shared" ca="1" si="5"/>
        <v>#NAME?</v>
      </c>
      <c r="CF10" s="7" t="e">
        <f t="shared" ca="1" si="5"/>
        <v>#NAME?</v>
      </c>
      <c r="CG10" s="7" t="e">
        <f t="shared" ca="1" si="5"/>
        <v>#NAME?</v>
      </c>
      <c r="CH10" s="7" t="e">
        <f t="shared" ca="1" si="5"/>
        <v>#NAME?</v>
      </c>
      <c r="CI10" s="7" t="e">
        <f t="shared" ca="1" si="5"/>
        <v>#NAME?</v>
      </c>
      <c r="CJ10" s="7" t="e">
        <f t="shared" ca="1" si="5"/>
        <v>#NAME?</v>
      </c>
      <c r="CK10" s="7"/>
      <c r="CL10" s="55" t="e">
        <f t="shared" ref="CL10:CU14" ca="1" si="6">(K$8-J$8)/($H10-$G10)</f>
        <v>#NAME?</v>
      </c>
      <c r="CM10" s="55" t="e">
        <f t="shared" ca="1" si="6"/>
        <v>#NAME?</v>
      </c>
      <c r="CN10" s="55" t="e">
        <f t="shared" ca="1" si="6"/>
        <v>#NAME?</v>
      </c>
      <c r="CO10" s="55" t="e">
        <f t="shared" ca="1" si="6"/>
        <v>#NAME?</v>
      </c>
      <c r="CP10" s="55" t="e">
        <f t="shared" ca="1" si="6"/>
        <v>#NAME?</v>
      </c>
      <c r="CQ10" s="55" t="e">
        <f t="shared" ca="1" si="6"/>
        <v>#NAME?</v>
      </c>
      <c r="CR10" s="55" t="e">
        <f t="shared" ca="1" si="6"/>
        <v>#NAME?</v>
      </c>
      <c r="CS10" s="55" t="e">
        <f t="shared" ca="1" si="6"/>
        <v>#NAME?</v>
      </c>
      <c r="CT10" s="55" t="e">
        <f t="shared" ca="1" si="6"/>
        <v>#NAME?</v>
      </c>
      <c r="CU10" s="55" t="e">
        <f t="shared" ca="1" si="6"/>
        <v>#NAME?</v>
      </c>
      <c r="CV10" s="7"/>
      <c r="CW10" s="7" t="e">
        <f t="shared" ref="CW10:DF14" ca="1" si="7">IF(AND(J$8&lt;=$G10,$H10&lt;=K$8)=TRUE,1,0)</f>
        <v>#NAME?</v>
      </c>
      <c r="CX10" s="7" t="e">
        <f t="shared" ca="1" si="7"/>
        <v>#NAME?</v>
      </c>
      <c r="CY10" s="7" t="e">
        <f t="shared" ca="1" si="7"/>
        <v>#NAME?</v>
      </c>
      <c r="CZ10" s="7" t="e">
        <f t="shared" ca="1" si="7"/>
        <v>#NAME?</v>
      </c>
      <c r="DA10" s="7" t="e">
        <f t="shared" ca="1" si="7"/>
        <v>#NAME?</v>
      </c>
      <c r="DB10" s="7" t="e">
        <f t="shared" ca="1" si="7"/>
        <v>#NAME?</v>
      </c>
      <c r="DC10" s="7" t="e">
        <f t="shared" ca="1" si="7"/>
        <v>#NAME?</v>
      </c>
      <c r="DD10" s="7" t="e">
        <f t="shared" ca="1" si="7"/>
        <v>#NAME?</v>
      </c>
      <c r="DE10" s="7" t="e">
        <f t="shared" ca="1" si="7"/>
        <v>#NAME?</v>
      </c>
      <c r="DF10" s="7" t="e">
        <f t="shared" ca="1" si="7"/>
        <v>#NAME?</v>
      </c>
      <c r="DG10" s="7"/>
      <c r="DH10" s="39">
        <v>1</v>
      </c>
      <c r="DI10" s="39">
        <v>1</v>
      </c>
      <c r="DJ10" s="39">
        <v>1</v>
      </c>
      <c r="DK10" s="39">
        <v>1</v>
      </c>
      <c r="DL10" s="39">
        <v>1</v>
      </c>
      <c r="DM10" s="39">
        <v>1</v>
      </c>
      <c r="DN10" s="39">
        <v>1</v>
      </c>
      <c r="DO10" s="39">
        <v>1</v>
      </c>
      <c r="DP10" s="39">
        <v>1</v>
      </c>
      <c r="DQ10" s="39">
        <v>1</v>
      </c>
      <c r="DR10" s="7"/>
      <c r="DS10" s="7" t="e">
        <f t="shared" ref="DS10:EB14" ca="1" si="8">IF(AND(J$8&lt;$G10,$G10&lt;K$8,K$8&lt;$H10)=TRUE,1,0)</f>
        <v>#NAME?</v>
      </c>
      <c r="DT10" s="7" t="e">
        <f t="shared" ca="1" si="8"/>
        <v>#NAME?</v>
      </c>
      <c r="DU10" s="7" t="e">
        <f t="shared" ca="1" si="8"/>
        <v>#NAME?</v>
      </c>
      <c r="DV10" s="7" t="e">
        <f t="shared" ca="1" si="8"/>
        <v>#NAME?</v>
      </c>
      <c r="DW10" s="7" t="e">
        <f t="shared" ca="1" si="8"/>
        <v>#NAME?</v>
      </c>
      <c r="DX10" s="7" t="e">
        <f t="shared" ca="1" si="8"/>
        <v>#NAME?</v>
      </c>
      <c r="DY10" s="7" t="e">
        <f t="shared" ca="1" si="8"/>
        <v>#NAME?</v>
      </c>
      <c r="DZ10" s="7" t="e">
        <f t="shared" ca="1" si="8"/>
        <v>#NAME?</v>
      </c>
      <c r="EA10" s="7" t="e">
        <f t="shared" ca="1" si="8"/>
        <v>#NAME?</v>
      </c>
      <c r="EB10" s="7" t="e">
        <f t="shared" ca="1" si="8"/>
        <v>#NAME?</v>
      </c>
      <c r="EC10" s="7"/>
      <c r="ED10" s="55" t="e">
        <f t="shared" ref="ED10:EM14" ca="1" si="9">(K$8-$G10)/($H10-$G10)</f>
        <v>#NAME?</v>
      </c>
      <c r="EE10" s="55" t="e">
        <f t="shared" ca="1" si="9"/>
        <v>#NAME?</v>
      </c>
      <c r="EF10" s="55" t="e">
        <f t="shared" ca="1" si="9"/>
        <v>#NAME?</v>
      </c>
      <c r="EG10" s="55" t="e">
        <f t="shared" ca="1" si="9"/>
        <v>#NAME?</v>
      </c>
      <c r="EH10" s="55" t="e">
        <f t="shared" ca="1" si="9"/>
        <v>#NAME?</v>
      </c>
      <c r="EI10" s="55" t="e">
        <f t="shared" ca="1" si="9"/>
        <v>#NAME?</v>
      </c>
      <c r="EJ10" s="55" t="e">
        <f t="shared" ca="1" si="9"/>
        <v>#NAME?</v>
      </c>
      <c r="EK10" s="55" t="e">
        <f t="shared" ca="1" si="9"/>
        <v>#NAME?</v>
      </c>
      <c r="EL10" s="55" t="e">
        <f t="shared" ca="1" si="9"/>
        <v>#NAME?</v>
      </c>
      <c r="EM10" s="55" t="e">
        <f t="shared" ca="1" si="9"/>
        <v>#NAME?</v>
      </c>
      <c r="EN10" s="7"/>
      <c r="EO10" s="7">
        <f t="shared" ref="EO10:EX10" si="10">IF(K$8&lt;=$G10,1,0)</f>
        <v>0</v>
      </c>
      <c r="EP10" s="7">
        <f t="shared" si="10"/>
        <v>0</v>
      </c>
      <c r="EQ10" s="7">
        <f t="shared" si="10"/>
        <v>0</v>
      </c>
      <c r="ER10" s="7">
        <f t="shared" si="10"/>
        <v>0</v>
      </c>
      <c r="ES10" s="7">
        <f t="shared" si="10"/>
        <v>0</v>
      </c>
      <c r="ET10" s="7">
        <f t="shared" si="10"/>
        <v>0</v>
      </c>
      <c r="EU10" s="7">
        <f t="shared" si="10"/>
        <v>0</v>
      </c>
      <c r="EV10" s="7">
        <f t="shared" si="10"/>
        <v>0</v>
      </c>
      <c r="EW10" s="7">
        <f t="shared" si="10"/>
        <v>0</v>
      </c>
      <c r="EX10" s="7">
        <f t="shared" si="10"/>
        <v>0</v>
      </c>
      <c r="EY10" s="7"/>
      <c r="EZ10" s="59">
        <v>0</v>
      </c>
      <c r="FA10" s="59">
        <v>0</v>
      </c>
      <c r="FB10" s="59">
        <v>0</v>
      </c>
      <c r="FC10" s="59">
        <v>0</v>
      </c>
      <c r="FD10" s="59">
        <v>0</v>
      </c>
      <c r="FE10" s="59">
        <v>0</v>
      </c>
      <c r="FF10" s="59">
        <v>0</v>
      </c>
      <c r="FG10" s="59">
        <v>0</v>
      </c>
      <c r="FH10" s="59">
        <v>0</v>
      </c>
      <c r="FI10" s="59">
        <v>0</v>
      </c>
      <c r="FJ10" s="7"/>
      <c r="FK10" s="7" t="e">
        <f t="shared" ref="FK10:FT14" ca="1" si="11">AI10+BE10+CA10+CW10+DS10+EO10</f>
        <v>#NAME?</v>
      </c>
      <c r="FL10" s="7" t="e">
        <f t="shared" ca="1" si="11"/>
        <v>#NAME?</v>
      </c>
      <c r="FM10" s="7" t="e">
        <f t="shared" ca="1" si="11"/>
        <v>#NAME?</v>
      </c>
      <c r="FN10" s="7" t="e">
        <f t="shared" ca="1" si="11"/>
        <v>#NAME?</v>
      </c>
      <c r="FO10" s="7" t="e">
        <f t="shared" ca="1" si="11"/>
        <v>#NAME?</v>
      </c>
      <c r="FP10" s="7" t="e">
        <f t="shared" ca="1" si="11"/>
        <v>#NAME?</v>
      </c>
      <c r="FQ10" s="7" t="e">
        <f t="shared" ca="1" si="11"/>
        <v>#NAME?</v>
      </c>
      <c r="FR10" s="7" t="e">
        <f t="shared" ca="1" si="11"/>
        <v>#NAME?</v>
      </c>
      <c r="FS10" s="7" t="e">
        <f t="shared" ca="1" si="11"/>
        <v>#NAME?</v>
      </c>
      <c r="FT10" s="7" t="e">
        <f t="shared" ca="1" si="11"/>
        <v>#NAME?</v>
      </c>
      <c r="FU10" s="8" t="e">
        <f ca="1">SUM(FK10:FT10)</f>
        <v>#NAME?</v>
      </c>
    </row>
    <row r="11" spans="1:177" x14ac:dyDescent="0.25">
      <c r="A11" s="6" t="s">
        <v>57</v>
      </c>
      <c r="B11" s="12">
        <v>2000</v>
      </c>
      <c r="C11" s="13">
        <v>2750</v>
      </c>
      <c r="D11" s="14">
        <v>3750</v>
      </c>
      <c r="E11" s="15" t="e">
        <f ca="1">_xll.RiskPert(B11,C11,D11)</f>
        <v>#NAME?</v>
      </c>
      <c r="F11" s="26"/>
      <c r="G11" s="64" t="e">
        <f ca="1">G32</f>
        <v>#NAME?</v>
      </c>
      <c r="H11" s="63" t="e">
        <f ca="1">H32</f>
        <v>#NAME?</v>
      </c>
      <c r="I11" s="26"/>
      <c r="J11" s="57" t="e">
        <f t="shared" ca="1" si="0"/>
        <v>#NAME?</v>
      </c>
      <c r="K11" s="60" t="e">
        <f t="shared" ca="1" si="0"/>
        <v>#NAME?</v>
      </c>
      <c r="L11" s="60" t="e">
        <f t="shared" ca="1" si="0"/>
        <v>#NAME?</v>
      </c>
      <c r="M11" s="60" t="e">
        <f t="shared" ca="1" si="0"/>
        <v>#NAME?</v>
      </c>
      <c r="N11" s="60" t="e">
        <f t="shared" ca="1" si="0"/>
        <v>#NAME?</v>
      </c>
      <c r="O11" s="60" t="e">
        <f t="shared" ca="1" si="0"/>
        <v>#NAME?</v>
      </c>
      <c r="P11" s="60" t="e">
        <f t="shared" ca="1" si="0"/>
        <v>#NAME?</v>
      </c>
      <c r="Q11" s="60" t="e">
        <f t="shared" ca="1" si="0"/>
        <v>#NAME?</v>
      </c>
      <c r="R11" s="60" t="e">
        <f t="shared" ca="1" si="0"/>
        <v>#NAME?</v>
      </c>
      <c r="S11" s="60" t="e">
        <f t="shared" ca="1" si="0"/>
        <v>#NAME?</v>
      </c>
      <c r="T11" s="62" t="e">
        <f ca="1">SUM(J11:S11)</f>
        <v>#NAME?</v>
      </c>
      <c r="V11" s="29" t="e">
        <f t="shared" ca="1" si="1"/>
        <v>#NAME?</v>
      </c>
      <c r="W11" s="23" t="e">
        <f t="shared" ca="1" si="1"/>
        <v>#NAME?</v>
      </c>
      <c r="X11" s="23" t="e">
        <f t="shared" ca="1" si="1"/>
        <v>#NAME?</v>
      </c>
      <c r="Y11" s="23" t="e">
        <f t="shared" ca="1" si="1"/>
        <v>#NAME?</v>
      </c>
      <c r="Z11" s="23" t="e">
        <f t="shared" ca="1" si="1"/>
        <v>#NAME?</v>
      </c>
      <c r="AA11" s="23" t="e">
        <f t="shared" ca="1" si="1"/>
        <v>#NAME?</v>
      </c>
      <c r="AB11" s="23" t="e">
        <f t="shared" ca="1" si="1"/>
        <v>#NAME?</v>
      </c>
      <c r="AC11" s="23" t="e">
        <f t="shared" ca="1" si="1"/>
        <v>#NAME?</v>
      </c>
      <c r="AD11" s="23" t="e">
        <f t="shared" ca="1" si="1"/>
        <v>#NAME?</v>
      </c>
      <c r="AE11" s="23" t="e">
        <f t="shared" ca="1" si="1"/>
        <v>#NAME?</v>
      </c>
      <c r="AF11" s="101" t="e">
        <f ca="1">SUM(V11:AE11)</f>
        <v>#NAME?</v>
      </c>
      <c r="AG11" s="105" t="e">
        <f ca="1">AF11-E11</f>
        <v>#NAME?</v>
      </c>
      <c r="AI11" s="6" t="e">
        <f t="shared" ca="1" si="2"/>
        <v>#NAME?</v>
      </c>
      <c r="AJ11" s="7" t="e">
        <f t="shared" ca="1" si="2"/>
        <v>#NAME?</v>
      </c>
      <c r="AK11" s="7" t="e">
        <f t="shared" ca="1" si="2"/>
        <v>#NAME?</v>
      </c>
      <c r="AL11" s="7" t="e">
        <f t="shared" ca="1" si="2"/>
        <v>#NAME?</v>
      </c>
      <c r="AM11" s="7" t="e">
        <f t="shared" ca="1" si="2"/>
        <v>#NAME?</v>
      </c>
      <c r="AN11" s="7" t="e">
        <f t="shared" ca="1" si="2"/>
        <v>#NAME?</v>
      </c>
      <c r="AO11" s="7" t="e">
        <f t="shared" ca="1" si="2"/>
        <v>#NAME?</v>
      </c>
      <c r="AP11" s="7" t="e">
        <f t="shared" ca="1" si="2"/>
        <v>#NAME?</v>
      </c>
      <c r="AQ11" s="7" t="e">
        <f t="shared" ca="1" si="2"/>
        <v>#NAME?</v>
      </c>
      <c r="AR11" s="7" t="e">
        <f t="shared" ca="1" si="2"/>
        <v>#NAME?</v>
      </c>
      <c r="AS11" s="7"/>
      <c r="AT11" s="59">
        <v>0</v>
      </c>
      <c r="AU11" s="59">
        <v>0</v>
      </c>
      <c r="AV11" s="59">
        <v>0</v>
      </c>
      <c r="AW11" s="59">
        <v>0</v>
      </c>
      <c r="AX11" s="59">
        <v>0</v>
      </c>
      <c r="AY11" s="59">
        <v>0</v>
      </c>
      <c r="AZ11" s="59">
        <v>0</v>
      </c>
      <c r="BA11" s="59">
        <v>0</v>
      </c>
      <c r="BB11" s="59">
        <v>0</v>
      </c>
      <c r="BC11" s="59">
        <v>0</v>
      </c>
      <c r="BD11" s="7"/>
      <c r="BE11" s="7" t="e">
        <f t="shared" ca="1" si="3"/>
        <v>#NAME?</v>
      </c>
      <c r="BF11" s="7" t="e">
        <f t="shared" ca="1" si="3"/>
        <v>#NAME?</v>
      </c>
      <c r="BG11" s="7" t="e">
        <f t="shared" ca="1" si="3"/>
        <v>#NAME?</v>
      </c>
      <c r="BH11" s="7" t="e">
        <f t="shared" ca="1" si="3"/>
        <v>#NAME?</v>
      </c>
      <c r="BI11" s="7" t="e">
        <f t="shared" ca="1" si="3"/>
        <v>#NAME?</v>
      </c>
      <c r="BJ11" s="7" t="e">
        <f t="shared" ca="1" si="3"/>
        <v>#NAME?</v>
      </c>
      <c r="BK11" s="7" t="e">
        <f t="shared" ca="1" si="3"/>
        <v>#NAME?</v>
      </c>
      <c r="BL11" s="7" t="e">
        <f t="shared" ca="1" si="3"/>
        <v>#NAME?</v>
      </c>
      <c r="BM11" s="7" t="e">
        <f t="shared" ca="1" si="3"/>
        <v>#NAME?</v>
      </c>
      <c r="BN11" s="7" t="e">
        <f t="shared" ca="1" si="3"/>
        <v>#NAME?</v>
      </c>
      <c r="BO11" s="7"/>
      <c r="BP11" s="55" t="e">
        <f t="shared" ca="1" si="4"/>
        <v>#NAME?</v>
      </c>
      <c r="BQ11" s="55" t="e">
        <f t="shared" ca="1" si="4"/>
        <v>#NAME?</v>
      </c>
      <c r="BR11" s="55" t="e">
        <f t="shared" ca="1" si="4"/>
        <v>#NAME?</v>
      </c>
      <c r="BS11" s="55" t="e">
        <f t="shared" ca="1" si="4"/>
        <v>#NAME?</v>
      </c>
      <c r="BT11" s="55" t="e">
        <f t="shared" ca="1" si="4"/>
        <v>#NAME?</v>
      </c>
      <c r="BU11" s="55" t="e">
        <f t="shared" ca="1" si="4"/>
        <v>#NAME?</v>
      </c>
      <c r="BV11" s="55" t="e">
        <f t="shared" ca="1" si="4"/>
        <v>#NAME?</v>
      </c>
      <c r="BW11" s="55" t="e">
        <f t="shared" ca="1" si="4"/>
        <v>#NAME?</v>
      </c>
      <c r="BX11" s="55" t="e">
        <f t="shared" ca="1" si="4"/>
        <v>#NAME?</v>
      </c>
      <c r="BY11" s="55" t="e">
        <f t="shared" ca="1" si="4"/>
        <v>#NAME?</v>
      </c>
      <c r="BZ11" s="7"/>
      <c r="CA11" s="7" t="e">
        <f t="shared" ca="1" si="5"/>
        <v>#NAME?</v>
      </c>
      <c r="CB11" s="7" t="e">
        <f t="shared" ca="1" si="5"/>
        <v>#NAME?</v>
      </c>
      <c r="CC11" s="7" t="e">
        <f t="shared" ca="1" si="5"/>
        <v>#NAME?</v>
      </c>
      <c r="CD11" s="7" t="e">
        <f t="shared" ca="1" si="5"/>
        <v>#NAME?</v>
      </c>
      <c r="CE11" s="7" t="e">
        <f t="shared" ca="1" si="5"/>
        <v>#NAME?</v>
      </c>
      <c r="CF11" s="7" t="e">
        <f t="shared" ca="1" si="5"/>
        <v>#NAME?</v>
      </c>
      <c r="CG11" s="7" t="e">
        <f t="shared" ca="1" si="5"/>
        <v>#NAME?</v>
      </c>
      <c r="CH11" s="7" t="e">
        <f t="shared" ca="1" si="5"/>
        <v>#NAME?</v>
      </c>
      <c r="CI11" s="7" t="e">
        <f t="shared" ca="1" si="5"/>
        <v>#NAME?</v>
      </c>
      <c r="CJ11" s="7" t="e">
        <f t="shared" ca="1" si="5"/>
        <v>#NAME?</v>
      </c>
      <c r="CK11" s="7"/>
      <c r="CL11" s="55" t="e">
        <f t="shared" ca="1" si="6"/>
        <v>#NAME?</v>
      </c>
      <c r="CM11" s="55" t="e">
        <f t="shared" ca="1" si="6"/>
        <v>#NAME?</v>
      </c>
      <c r="CN11" s="55" t="e">
        <f t="shared" ca="1" si="6"/>
        <v>#NAME?</v>
      </c>
      <c r="CO11" s="55" t="e">
        <f t="shared" ca="1" si="6"/>
        <v>#NAME?</v>
      </c>
      <c r="CP11" s="55" t="e">
        <f t="shared" ca="1" si="6"/>
        <v>#NAME?</v>
      </c>
      <c r="CQ11" s="55" t="e">
        <f t="shared" ca="1" si="6"/>
        <v>#NAME?</v>
      </c>
      <c r="CR11" s="55" t="e">
        <f t="shared" ca="1" si="6"/>
        <v>#NAME?</v>
      </c>
      <c r="CS11" s="55" t="e">
        <f t="shared" ca="1" si="6"/>
        <v>#NAME?</v>
      </c>
      <c r="CT11" s="55" t="e">
        <f t="shared" ca="1" si="6"/>
        <v>#NAME?</v>
      </c>
      <c r="CU11" s="55" t="e">
        <f t="shared" ca="1" si="6"/>
        <v>#NAME?</v>
      </c>
      <c r="CV11" s="7"/>
      <c r="CW11" s="7" t="e">
        <f t="shared" ca="1" si="7"/>
        <v>#NAME?</v>
      </c>
      <c r="CX11" s="7" t="e">
        <f t="shared" ca="1" si="7"/>
        <v>#NAME?</v>
      </c>
      <c r="CY11" s="7" t="e">
        <f t="shared" ca="1" si="7"/>
        <v>#NAME?</v>
      </c>
      <c r="CZ11" s="7" t="e">
        <f t="shared" ca="1" si="7"/>
        <v>#NAME?</v>
      </c>
      <c r="DA11" s="7" t="e">
        <f t="shared" ca="1" si="7"/>
        <v>#NAME?</v>
      </c>
      <c r="DB11" s="7" t="e">
        <f t="shared" ca="1" si="7"/>
        <v>#NAME?</v>
      </c>
      <c r="DC11" s="7" t="e">
        <f t="shared" ca="1" si="7"/>
        <v>#NAME?</v>
      </c>
      <c r="DD11" s="7" t="e">
        <f t="shared" ca="1" si="7"/>
        <v>#NAME?</v>
      </c>
      <c r="DE11" s="7" t="e">
        <f t="shared" ca="1" si="7"/>
        <v>#NAME?</v>
      </c>
      <c r="DF11" s="7" t="e">
        <f t="shared" ca="1" si="7"/>
        <v>#NAME?</v>
      </c>
      <c r="DG11" s="7"/>
      <c r="DH11" s="39">
        <v>1</v>
      </c>
      <c r="DI11" s="39">
        <v>1</v>
      </c>
      <c r="DJ11" s="39">
        <v>1</v>
      </c>
      <c r="DK11" s="39">
        <v>1</v>
      </c>
      <c r="DL11" s="39">
        <v>1</v>
      </c>
      <c r="DM11" s="39">
        <v>1</v>
      </c>
      <c r="DN11" s="39">
        <v>1</v>
      </c>
      <c r="DO11" s="39">
        <v>1</v>
      </c>
      <c r="DP11" s="39">
        <v>1</v>
      </c>
      <c r="DQ11" s="39">
        <v>1</v>
      </c>
      <c r="DR11" s="7"/>
      <c r="DS11" s="7" t="e">
        <f t="shared" ca="1" si="8"/>
        <v>#NAME?</v>
      </c>
      <c r="DT11" s="7" t="e">
        <f t="shared" ca="1" si="8"/>
        <v>#NAME?</v>
      </c>
      <c r="DU11" s="7" t="e">
        <f t="shared" ca="1" si="8"/>
        <v>#NAME?</v>
      </c>
      <c r="DV11" s="7" t="e">
        <f t="shared" ca="1" si="8"/>
        <v>#NAME?</v>
      </c>
      <c r="DW11" s="7" t="e">
        <f t="shared" ca="1" si="8"/>
        <v>#NAME?</v>
      </c>
      <c r="DX11" s="7" t="e">
        <f t="shared" ca="1" si="8"/>
        <v>#NAME?</v>
      </c>
      <c r="DY11" s="7" t="e">
        <f t="shared" ca="1" si="8"/>
        <v>#NAME?</v>
      </c>
      <c r="DZ11" s="7" t="e">
        <f t="shared" ca="1" si="8"/>
        <v>#NAME?</v>
      </c>
      <c r="EA11" s="7" t="e">
        <f t="shared" ca="1" si="8"/>
        <v>#NAME?</v>
      </c>
      <c r="EB11" s="7" t="e">
        <f t="shared" ca="1" si="8"/>
        <v>#NAME?</v>
      </c>
      <c r="EC11" s="7"/>
      <c r="ED11" s="55" t="e">
        <f t="shared" ca="1" si="9"/>
        <v>#NAME?</v>
      </c>
      <c r="EE11" s="55" t="e">
        <f t="shared" ca="1" si="9"/>
        <v>#NAME?</v>
      </c>
      <c r="EF11" s="55" t="e">
        <f t="shared" ca="1" si="9"/>
        <v>#NAME?</v>
      </c>
      <c r="EG11" s="55" t="e">
        <f t="shared" ca="1" si="9"/>
        <v>#NAME?</v>
      </c>
      <c r="EH11" s="55" t="e">
        <f t="shared" ca="1" si="9"/>
        <v>#NAME?</v>
      </c>
      <c r="EI11" s="55" t="e">
        <f t="shared" ca="1" si="9"/>
        <v>#NAME?</v>
      </c>
      <c r="EJ11" s="55" t="e">
        <f t="shared" ca="1" si="9"/>
        <v>#NAME?</v>
      </c>
      <c r="EK11" s="55" t="e">
        <f t="shared" ca="1" si="9"/>
        <v>#NAME?</v>
      </c>
      <c r="EL11" s="55" t="e">
        <f t="shared" ca="1" si="9"/>
        <v>#NAME?</v>
      </c>
      <c r="EM11" s="55" t="e">
        <f t="shared" ca="1" si="9"/>
        <v>#NAME?</v>
      </c>
      <c r="EN11" s="7"/>
      <c r="EO11" s="7" t="e">
        <f t="shared" ref="EO11:EX12" ca="1" si="12">IF(K$8&lt;=$G11,1,0)</f>
        <v>#NAME?</v>
      </c>
      <c r="EP11" s="7" t="e">
        <f t="shared" ca="1" si="12"/>
        <v>#NAME?</v>
      </c>
      <c r="EQ11" s="7" t="e">
        <f t="shared" ca="1" si="12"/>
        <v>#NAME?</v>
      </c>
      <c r="ER11" s="7" t="e">
        <f t="shared" ca="1" si="12"/>
        <v>#NAME?</v>
      </c>
      <c r="ES11" s="7" t="e">
        <f t="shared" ca="1" si="12"/>
        <v>#NAME?</v>
      </c>
      <c r="ET11" s="7" t="e">
        <f t="shared" ca="1" si="12"/>
        <v>#NAME?</v>
      </c>
      <c r="EU11" s="7" t="e">
        <f t="shared" ca="1" si="12"/>
        <v>#NAME?</v>
      </c>
      <c r="EV11" s="7" t="e">
        <f t="shared" ca="1" si="12"/>
        <v>#NAME?</v>
      </c>
      <c r="EW11" s="7" t="e">
        <f t="shared" ca="1" si="12"/>
        <v>#NAME?</v>
      </c>
      <c r="EX11" s="7" t="e">
        <f t="shared" ca="1" si="12"/>
        <v>#NAME?</v>
      </c>
      <c r="EY11" s="7"/>
      <c r="EZ11" s="59">
        <v>0</v>
      </c>
      <c r="FA11" s="59">
        <v>0</v>
      </c>
      <c r="FB11" s="59">
        <v>0</v>
      </c>
      <c r="FC11" s="59">
        <v>0</v>
      </c>
      <c r="FD11" s="59">
        <v>0</v>
      </c>
      <c r="FE11" s="59">
        <v>0</v>
      </c>
      <c r="FF11" s="59">
        <v>0</v>
      </c>
      <c r="FG11" s="59">
        <v>0</v>
      </c>
      <c r="FH11" s="59">
        <v>0</v>
      </c>
      <c r="FI11" s="59">
        <v>0</v>
      </c>
      <c r="FJ11" s="7"/>
      <c r="FK11" s="7" t="e">
        <f t="shared" ca="1" si="11"/>
        <v>#NAME?</v>
      </c>
      <c r="FL11" s="7" t="e">
        <f t="shared" ca="1" si="11"/>
        <v>#NAME?</v>
      </c>
      <c r="FM11" s="7" t="e">
        <f t="shared" ca="1" si="11"/>
        <v>#NAME?</v>
      </c>
      <c r="FN11" s="7" t="e">
        <f t="shared" ca="1" si="11"/>
        <v>#NAME?</v>
      </c>
      <c r="FO11" s="7" t="e">
        <f t="shared" ca="1" si="11"/>
        <v>#NAME?</v>
      </c>
      <c r="FP11" s="7" t="e">
        <f t="shared" ca="1" si="11"/>
        <v>#NAME?</v>
      </c>
      <c r="FQ11" s="7" t="e">
        <f t="shared" ca="1" si="11"/>
        <v>#NAME?</v>
      </c>
      <c r="FR11" s="7" t="e">
        <f t="shared" ca="1" si="11"/>
        <v>#NAME?</v>
      </c>
      <c r="FS11" s="7" t="e">
        <f t="shared" ca="1" si="11"/>
        <v>#NAME?</v>
      </c>
      <c r="FT11" s="7" t="e">
        <f t="shared" ca="1" si="11"/>
        <v>#NAME?</v>
      </c>
      <c r="FU11" s="8" t="e">
        <f ca="1">SUM(FK11:FT11)</f>
        <v>#NAME?</v>
      </c>
    </row>
    <row r="12" spans="1:177" x14ac:dyDescent="0.25">
      <c r="A12" s="6" t="s">
        <v>58</v>
      </c>
      <c r="B12" s="12"/>
      <c r="C12" s="13"/>
      <c r="D12" s="14"/>
      <c r="E12" s="85" t="e">
        <f ca="1">IF(E18&lt;C19,0,E11*19)</f>
        <v>#NAME?</v>
      </c>
      <c r="F12" s="26"/>
      <c r="G12" s="64" t="e">
        <f ca="1">G34</f>
        <v>#NAME?</v>
      </c>
      <c r="H12" s="63" t="e">
        <f ca="1">H34</f>
        <v>#NAME?</v>
      </c>
      <c r="I12" s="26"/>
      <c r="J12" s="57" t="e">
        <f t="shared" ca="1" si="0"/>
        <v>#NAME?</v>
      </c>
      <c r="K12" s="60" t="e">
        <f t="shared" ca="1" si="0"/>
        <v>#NAME?</v>
      </c>
      <c r="L12" s="60" t="e">
        <f t="shared" ca="1" si="0"/>
        <v>#NAME?</v>
      </c>
      <c r="M12" s="60" t="e">
        <f t="shared" ca="1" si="0"/>
        <v>#NAME?</v>
      </c>
      <c r="N12" s="60" t="e">
        <f t="shared" ca="1" si="0"/>
        <v>#NAME?</v>
      </c>
      <c r="O12" s="60" t="e">
        <f t="shared" ca="1" si="0"/>
        <v>#NAME?</v>
      </c>
      <c r="P12" s="60" t="e">
        <f t="shared" ca="1" si="0"/>
        <v>#NAME?</v>
      </c>
      <c r="Q12" s="60" t="e">
        <f t="shared" ca="1" si="0"/>
        <v>#NAME?</v>
      </c>
      <c r="R12" s="60" t="e">
        <f t="shared" ca="1" si="0"/>
        <v>#NAME?</v>
      </c>
      <c r="S12" s="60" t="e">
        <f t="shared" ca="1" si="0"/>
        <v>#NAME?</v>
      </c>
      <c r="T12" s="62" t="e">
        <f ca="1">SUM(J12:S12)</f>
        <v>#NAME?</v>
      </c>
      <c r="V12" s="29" t="e">
        <f t="shared" ca="1" si="1"/>
        <v>#NAME?</v>
      </c>
      <c r="W12" s="23" t="e">
        <f t="shared" ca="1" si="1"/>
        <v>#NAME?</v>
      </c>
      <c r="X12" s="23" t="e">
        <f t="shared" ca="1" si="1"/>
        <v>#NAME?</v>
      </c>
      <c r="Y12" s="23" t="e">
        <f t="shared" ca="1" si="1"/>
        <v>#NAME?</v>
      </c>
      <c r="Z12" s="23" t="e">
        <f t="shared" ca="1" si="1"/>
        <v>#NAME?</v>
      </c>
      <c r="AA12" s="23" t="e">
        <f t="shared" ca="1" si="1"/>
        <v>#NAME?</v>
      </c>
      <c r="AB12" s="23" t="e">
        <f t="shared" ca="1" si="1"/>
        <v>#NAME?</v>
      </c>
      <c r="AC12" s="23" t="e">
        <f t="shared" ca="1" si="1"/>
        <v>#NAME?</v>
      </c>
      <c r="AD12" s="23" t="e">
        <f t="shared" ca="1" si="1"/>
        <v>#NAME?</v>
      </c>
      <c r="AE12" s="23" t="e">
        <f t="shared" ca="1" si="1"/>
        <v>#NAME?</v>
      </c>
      <c r="AF12" s="101" t="e">
        <f ca="1">SUM(V12:AE12)</f>
        <v>#NAME?</v>
      </c>
      <c r="AG12" s="105" t="e">
        <f ca="1">AF12-E12</f>
        <v>#NAME?</v>
      </c>
      <c r="AI12" s="6" t="e">
        <f t="shared" ca="1" si="2"/>
        <v>#NAME?</v>
      </c>
      <c r="AJ12" s="7" t="e">
        <f t="shared" ca="1" si="2"/>
        <v>#NAME?</v>
      </c>
      <c r="AK12" s="7" t="e">
        <f t="shared" ca="1" si="2"/>
        <v>#NAME?</v>
      </c>
      <c r="AL12" s="7" t="e">
        <f t="shared" ca="1" si="2"/>
        <v>#NAME?</v>
      </c>
      <c r="AM12" s="7" t="e">
        <f t="shared" ca="1" si="2"/>
        <v>#NAME?</v>
      </c>
      <c r="AN12" s="7" t="e">
        <f t="shared" ca="1" si="2"/>
        <v>#NAME?</v>
      </c>
      <c r="AO12" s="7" t="e">
        <f t="shared" ca="1" si="2"/>
        <v>#NAME?</v>
      </c>
      <c r="AP12" s="7" t="e">
        <f t="shared" ca="1" si="2"/>
        <v>#NAME?</v>
      </c>
      <c r="AQ12" s="7" t="e">
        <f t="shared" ca="1" si="2"/>
        <v>#NAME?</v>
      </c>
      <c r="AR12" s="7" t="e">
        <f t="shared" ca="1" si="2"/>
        <v>#NAME?</v>
      </c>
      <c r="AS12" s="7"/>
      <c r="AT12" s="59">
        <v>0</v>
      </c>
      <c r="AU12" s="59">
        <v>0</v>
      </c>
      <c r="AV12" s="59">
        <v>0</v>
      </c>
      <c r="AW12" s="59">
        <v>0</v>
      </c>
      <c r="AX12" s="59">
        <v>0</v>
      </c>
      <c r="AY12" s="59">
        <v>0</v>
      </c>
      <c r="AZ12" s="59">
        <v>0</v>
      </c>
      <c r="BA12" s="59">
        <v>0</v>
      </c>
      <c r="BB12" s="59">
        <v>0</v>
      </c>
      <c r="BC12" s="59">
        <v>0</v>
      </c>
      <c r="BD12" s="7"/>
      <c r="BE12" s="7" t="e">
        <f t="shared" ca="1" si="3"/>
        <v>#NAME?</v>
      </c>
      <c r="BF12" s="7" t="e">
        <f t="shared" ca="1" si="3"/>
        <v>#NAME?</v>
      </c>
      <c r="BG12" s="7" t="e">
        <f t="shared" ca="1" si="3"/>
        <v>#NAME?</v>
      </c>
      <c r="BH12" s="7" t="e">
        <f t="shared" ca="1" si="3"/>
        <v>#NAME?</v>
      </c>
      <c r="BI12" s="7" t="e">
        <f t="shared" ca="1" si="3"/>
        <v>#NAME?</v>
      </c>
      <c r="BJ12" s="7" t="e">
        <f t="shared" ca="1" si="3"/>
        <v>#NAME?</v>
      </c>
      <c r="BK12" s="7" t="e">
        <f t="shared" ca="1" si="3"/>
        <v>#NAME?</v>
      </c>
      <c r="BL12" s="7" t="e">
        <f t="shared" ca="1" si="3"/>
        <v>#NAME?</v>
      </c>
      <c r="BM12" s="7" t="e">
        <f t="shared" ca="1" si="3"/>
        <v>#NAME?</v>
      </c>
      <c r="BN12" s="7" t="e">
        <f t="shared" ca="1" si="3"/>
        <v>#NAME?</v>
      </c>
      <c r="BO12" s="7"/>
      <c r="BP12" s="55" t="e">
        <f t="shared" ca="1" si="4"/>
        <v>#NAME?</v>
      </c>
      <c r="BQ12" s="55" t="e">
        <f t="shared" ca="1" si="4"/>
        <v>#NAME?</v>
      </c>
      <c r="BR12" s="55" t="e">
        <f t="shared" ca="1" si="4"/>
        <v>#NAME?</v>
      </c>
      <c r="BS12" s="55" t="e">
        <f t="shared" ca="1" si="4"/>
        <v>#NAME?</v>
      </c>
      <c r="BT12" s="55" t="e">
        <f t="shared" ca="1" si="4"/>
        <v>#NAME?</v>
      </c>
      <c r="BU12" s="55" t="e">
        <f t="shared" ca="1" si="4"/>
        <v>#NAME?</v>
      </c>
      <c r="BV12" s="55" t="e">
        <f t="shared" ca="1" si="4"/>
        <v>#NAME?</v>
      </c>
      <c r="BW12" s="55" t="e">
        <f t="shared" ca="1" si="4"/>
        <v>#NAME?</v>
      </c>
      <c r="BX12" s="55" t="e">
        <f t="shared" ca="1" si="4"/>
        <v>#NAME?</v>
      </c>
      <c r="BY12" s="55" t="e">
        <f t="shared" ca="1" si="4"/>
        <v>#NAME?</v>
      </c>
      <c r="BZ12" s="7"/>
      <c r="CA12" s="7" t="e">
        <f t="shared" ca="1" si="5"/>
        <v>#NAME?</v>
      </c>
      <c r="CB12" s="7" t="e">
        <f t="shared" ca="1" si="5"/>
        <v>#NAME?</v>
      </c>
      <c r="CC12" s="7" t="e">
        <f t="shared" ca="1" si="5"/>
        <v>#NAME?</v>
      </c>
      <c r="CD12" s="7" t="e">
        <f t="shared" ca="1" si="5"/>
        <v>#NAME?</v>
      </c>
      <c r="CE12" s="7" t="e">
        <f t="shared" ca="1" si="5"/>
        <v>#NAME?</v>
      </c>
      <c r="CF12" s="7" t="e">
        <f t="shared" ca="1" si="5"/>
        <v>#NAME?</v>
      </c>
      <c r="CG12" s="7" t="e">
        <f t="shared" ca="1" si="5"/>
        <v>#NAME?</v>
      </c>
      <c r="CH12" s="7" t="e">
        <f t="shared" ca="1" si="5"/>
        <v>#NAME?</v>
      </c>
      <c r="CI12" s="7" t="e">
        <f t="shared" ca="1" si="5"/>
        <v>#NAME?</v>
      </c>
      <c r="CJ12" s="7" t="e">
        <f t="shared" ca="1" si="5"/>
        <v>#NAME?</v>
      </c>
      <c r="CK12" s="7"/>
      <c r="CL12" s="55" t="e">
        <f t="shared" ca="1" si="6"/>
        <v>#NAME?</v>
      </c>
      <c r="CM12" s="55" t="e">
        <f t="shared" ca="1" si="6"/>
        <v>#NAME?</v>
      </c>
      <c r="CN12" s="55" t="e">
        <f t="shared" ca="1" si="6"/>
        <v>#NAME?</v>
      </c>
      <c r="CO12" s="55" t="e">
        <f t="shared" ca="1" si="6"/>
        <v>#NAME?</v>
      </c>
      <c r="CP12" s="55" t="e">
        <f t="shared" ca="1" si="6"/>
        <v>#NAME?</v>
      </c>
      <c r="CQ12" s="55" t="e">
        <f t="shared" ca="1" si="6"/>
        <v>#NAME?</v>
      </c>
      <c r="CR12" s="55" t="e">
        <f t="shared" ca="1" si="6"/>
        <v>#NAME?</v>
      </c>
      <c r="CS12" s="55" t="e">
        <f t="shared" ca="1" si="6"/>
        <v>#NAME?</v>
      </c>
      <c r="CT12" s="55" t="e">
        <f t="shared" ca="1" si="6"/>
        <v>#NAME?</v>
      </c>
      <c r="CU12" s="55" t="e">
        <f t="shared" ca="1" si="6"/>
        <v>#NAME?</v>
      </c>
      <c r="CV12" s="7"/>
      <c r="CW12" s="7" t="e">
        <f t="shared" ca="1" si="7"/>
        <v>#NAME?</v>
      </c>
      <c r="CX12" s="7" t="e">
        <f t="shared" ca="1" si="7"/>
        <v>#NAME?</v>
      </c>
      <c r="CY12" s="7" t="e">
        <f t="shared" ca="1" si="7"/>
        <v>#NAME?</v>
      </c>
      <c r="CZ12" s="7" t="e">
        <f t="shared" ca="1" si="7"/>
        <v>#NAME?</v>
      </c>
      <c r="DA12" s="7" t="e">
        <f t="shared" ca="1" si="7"/>
        <v>#NAME?</v>
      </c>
      <c r="DB12" s="7" t="e">
        <f t="shared" ca="1" si="7"/>
        <v>#NAME?</v>
      </c>
      <c r="DC12" s="7" t="e">
        <f t="shared" ca="1" si="7"/>
        <v>#NAME?</v>
      </c>
      <c r="DD12" s="7" t="e">
        <f t="shared" ca="1" si="7"/>
        <v>#NAME?</v>
      </c>
      <c r="DE12" s="7" t="e">
        <f t="shared" ca="1" si="7"/>
        <v>#NAME?</v>
      </c>
      <c r="DF12" s="7" t="e">
        <f t="shared" ca="1" si="7"/>
        <v>#NAME?</v>
      </c>
      <c r="DG12" s="7"/>
      <c r="DH12" s="39">
        <v>1</v>
      </c>
      <c r="DI12" s="39">
        <v>1</v>
      </c>
      <c r="DJ12" s="39">
        <v>1</v>
      </c>
      <c r="DK12" s="39">
        <v>1</v>
      </c>
      <c r="DL12" s="39">
        <v>1</v>
      </c>
      <c r="DM12" s="39">
        <v>1</v>
      </c>
      <c r="DN12" s="39">
        <v>1</v>
      </c>
      <c r="DO12" s="39">
        <v>1</v>
      </c>
      <c r="DP12" s="39">
        <v>1</v>
      </c>
      <c r="DQ12" s="39">
        <v>1</v>
      </c>
      <c r="DR12" s="7"/>
      <c r="DS12" s="7" t="e">
        <f t="shared" ca="1" si="8"/>
        <v>#NAME?</v>
      </c>
      <c r="DT12" s="7" t="e">
        <f t="shared" ca="1" si="8"/>
        <v>#NAME?</v>
      </c>
      <c r="DU12" s="7" t="e">
        <f t="shared" ca="1" si="8"/>
        <v>#NAME?</v>
      </c>
      <c r="DV12" s="7" t="e">
        <f t="shared" ca="1" si="8"/>
        <v>#NAME?</v>
      </c>
      <c r="DW12" s="7" t="e">
        <f t="shared" ca="1" si="8"/>
        <v>#NAME?</v>
      </c>
      <c r="DX12" s="7" t="e">
        <f t="shared" ca="1" si="8"/>
        <v>#NAME?</v>
      </c>
      <c r="DY12" s="7" t="e">
        <f t="shared" ca="1" si="8"/>
        <v>#NAME?</v>
      </c>
      <c r="DZ12" s="7" t="e">
        <f t="shared" ca="1" si="8"/>
        <v>#NAME?</v>
      </c>
      <c r="EA12" s="7" t="e">
        <f t="shared" ca="1" si="8"/>
        <v>#NAME?</v>
      </c>
      <c r="EB12" s="7" t="e">
        <f t="shared" ca="1" si="8"/>
        <v>#NAME?</v>
      </c>
      <c r="EC12" s="7"/>
      <c r="ED12" s="55" t="e">
        <f t="shared" ca="1" si="9"/>
        <v>#NAME?</v>
      </c>
      <c r="EE12" s="55" t="e">
        <f t="shared" ca="1" si="9"/>
        <v>#NAME?</v>
      </c>
      <c r="EF12" s="55" t="e">
        <f t="shared" ca="1" si="9"/>
        <v>#NAME?</v>
      </c>
      <c r="EG12" s="55" t="e">
        <f t="shared" ca="1" si="9"/>
        <v>#NAME?</v>
      </c>
      <c r="EH12" s="55" t="e">
        <f t="shared" ca="1" si="9"/>
        <v>#NAME?</v>
      </c>
      <c r="EI12" s="55" t="e">
        <f t="shared" ca="1" si="9"/>
        <v>#NAME?</v>
      </c>
      <c r="EJ12" s="55" t="e">
        <f t="shared" ca="1" si="9"/>
        <v>#NAME?</v>
      </c>
      <c r="EK12" s="55" t="e">
        <f t="shared" ca="1" si="9"/>
        <v>#NAME?</v>
      </c>
      <c r="EL12" s="55" t="e">
        <f t="shared" ca="1" si="9"/>
        <v>#NAME?</v>
      </c>
      <c r="EM12" s="55" t="e">
        <f t="shared" ca="1" si="9"/>
        <v>#NAME?</v>
      </c>
      <c r="EN12" s="7"/>
      <c r="EO12" s="7" t="e">
        <f t="shared" ca="1" si="12"/>
        <v>#NAME?</v>
      </c>
      <c r="EP12" s="7" t="e">
        <f t="shared" ca="1" si="12"/>
        <v>#NAME?</v>
      </c>
      <c r="EQ12" s="7" t="e">
        <f t="shared" ca="1" si="12"/>
        <v>#NAME?</v>
      </c>
      <c r="ER12" s="7" t="e">
        <f t="shared" ca="1" si="12"/>
        <v>#NAME?</v>
      </c>
      <c r="ES12" s="7" t="e">
        <f t="shared" ca="1" si="12"/>
        <v>#NAME?</v>
      </c>
      <c r="ET12" s="7" t="e">
        <f t="shared" ca="1" si="12"/>
        <v>#NAME?</v>
      </c>
      <c r="EU12" s="7" t="e">
        <f t="shared" ca="1" si="12"/>
        <v>#NAME?</v>
      </c>
      <c r="EV12" s="7" t="e">
        <f t="shared" ca="1" si="12"/>
        <v>#NAME?</v>
      </c>
      <c r="EW12" s="7" t="e">
        <f t="shared" ca="1" si="12"/>
        <v>#NAME?</v>
      </c>
      <c r="EX12" s="7" t="e">
        <f t="shared" ca="1" si="12"/>
        <v>#NAME?</v>
      </c>
      <c r="EY12" s="7"/>
      <c r="EZ12" s="59">
        <v>0</v>
      </c>
      <c r="FA12" s="59">
        <v>0</v>
      </c>
      <c r="FB12" s="59">
        <v>0</v>
      </c>
      <c r="FC12" s="59">
        <v>0</v>
      </c>
      <c r="FD12" s="59">
        <v>0</v>
      </c>
      <c r="FE12" s="59">
        <v>0</v>
      </c>
      <c r="FF12" s="59">
        <v>0</v>
      </c>
      <c r="FG12" s="59">
        <v>0</v>
      </c>
      <c r="FH12" s="59">
        <v>0</v>
      </c>
      <c r="FI12" s="59">
        <v>0</v>
      </c>
      <c r="FJ12" s="7"/>
      <c r="FK12" s="7" t="e">
        <f t="shared" ca="1" si="11"/>
        <v>#NAME?</v>
      </c>
      <c r="FL12" s="7" t="e">
        <f t="shared" ca="1" si="11"/>
        <v>#NAME?</v>
      </c>
      <c r="FM12" s="7" t="e">
        <f t="shared" ca="1" si="11"/>
        <v>#NAME?</v>
      </c>
      <c r="FN12" s="7" t="e">
        <f t="shared" ca="1" si="11"/>
        <v>#NAME?</v>
      </c>
      <c r="FO12" s="7" t="e">
        <f t="shared" ca="1" si="11"/>
        <v>#NAME?</v>
      </c>
      <c r="FP12" s="7" t="e">
        <f t="shared" ca="1" si="11"/>
        <v>#NAME?</v>
      </c>
      <c r="FQ12" s="7" t="e">
        <f t="shared" ca="1" si="11"/>
        <v>#NAME?</v>
      </c>
      <c r="FR12" s="7" t="e">
        <f t="shared" ca="1" si="11"/>
        <v>#NAME?</v>
      </c>
      <c r="FS12" s="7" t="e">
        <f t="shared" ca="1" si="11"/>
        <v>#NAME?</v>
      </c>
      <c r="FT12" s="7" t="e">
        <f t="shared" ca="1" si="11"/>
        <v>#NAME?</v>
      </c>
      <c r="FU12" s="8" t="e">
        <f ca="1">SUM(FK12:FT12)</f>
        <v>#NAME?</v>
      </c>
    </row>
    <row r="13" spans="1:177" x14ac:dyDescent="0.25">
      <c r="A13" s="6" t="s">
        <v>52</v>
      </c>
      <c r="B13" s="12"/>
      <c r="C13" s="77">
        <v>1500</v>
      </c>
      <c r="D13" s="14"/>
      <c r="E13" s="85" t="e">
        <f ca="1">C13*(H13-G13)/365.25</f>
        <v>#NAME?</v>
      </c>
      <c r="F13" s="26"/>
      <c r="G13" s="64">
        <f>G31</f>
        <v>42370</v>
      </c>
      <c r="H13" s="63" t="e">
        <f ca="1">H33</f>
        <v>#NAME?</v>
      </c>
      <c r="I13" s="26"/>
      <c r="J13" s="57" t="e">
        <f t="shared" ca="1" si="0"/>
        <v>#NAME?</v>
      </c>
      <c r="K13" s="60" t="e">
        <f t="shared" ca="1" si="0"/>
        <v>#NAME?</v>
      </c>
      <c r="L13" s="60" t="e">
        <f t="shared" ca="1" si="0"/>
        <v>#NAME?</v>
      </c>
      <c r="M13" s="60" t="e">
        <f t="shared" ca="1" si="0"/>
        <v>#NAME?</v>
      </c>
      <c r="N13" s="60" t="e">
        <f t="shared" ca="1" si="0"/>
        <v>#NAME?</v>
      </c>
      <c r="O13" s="60" t="e">
        <f t="shared" ca="1" si="0"/>
        <v>#NAME?</v>
      </c>
      <c r="P13" s="60" t="e">
        <f t="shared" ca="1" si="0"/>
        <v>#NAME?</v>
      </c>
      <c r="Q13" s="60" t="e">
        <f t="shared" ca="1" si="0"/>
        <v>#NAME?</v>
      </c>
      <c r="R13" s="60" t="e">
        <f t="shared" ca="1" si="0"/>
        <v>#NAME?</v>
      </c>
      <c r="S13" s="60" t="e">
        <f t="shared" ca="1" si="0"/>
        <v>#NAME?</v>
      </c>
      <c r="T13" s="62" t="e">
        <f ca="1">SUM(J13:S13)</f>
        <v>#NAME?</v>
      </c>
      <c r="V13" s="29" t="e">
        <f t="shared" ca="1" si="1"/>
        <v>#NAME?</v>
      </c>
      <c r="W13" s="23" t="e">
        <f t="shared" ca="1" si="1"/>
        <v>#NAME?</v>
      </c>
      <c r="X13" s="23" t="e">
        <f t="shared" ca="1" si="1"/>
        <v>#NAME?</v>
      </c>
      <c r="Y13" s="23" t="e">
        <f t="shared" ca="1" si="1"/>
        <v>#NAME?</v>
      </c>
      <c r="Z13" s="23" t="e">
        <f t="shared" ca="1" si="1"/>
        <v>#NAME?</v>
      </c>
      <c r="AA13" s="23" t="e">
        <f t="shared" ca="1" si="1"/>
        <v>#NAME?</v>
      </c>
      <c r="AB13" s="23" t="e">
        <f t="shared" ca="1" si="1"/>
        <v>#NAME?</v>
      </c>
      <c r="AC13" s="23" t="e">
        <f t="shared" ca="1" si="1"/>
        <v>#NAME?</v>
      </c>
      <c r="AD13" s="23" t="e">
        <f t="shared" ca="1" si="1"/>
        <v>#NAME?</v>
      </c>
      <c r="AE13" s="23" t="e">
        <f t="shared" ca="1" si="1"/>
        <v>#NAME?</v>
      </c>
      <c r="AF13" s="101" t="e">
        <f ca="1">SUM(V13:AE13)</f>
        <v>#NAME?</v>
      </c>
      <c r="AG13" s="105" t="e">
        <f ca="1">AF13-E13</f>
        <v>#NAME?</v>
      </c>
      <c r="AI13" s="6" t="e">
        <f t="shared" ca="1" si="2"/>
        <v>#NAME?</v>
      </c>
      <c r="AJ13" s="7" t="e">
        <f t="shared" ca="1" si="2"/>
        <v>#NAME?</v>
      </c>
      <c r="AK13" s="7" t="e">
        <f t="shared" ca="1" si="2"/>
        <v>#NAME?</v>
      </c>
      <c r="AL13" s="7" t="e">
        <f t="shared" ca="1" si="2"/>
        <v>#NAME?</v>
      </c>
      <c r="AM13" s="7" t="e">
        <f t="shared" ca="1" si="2"/>
        <v>#NAME?</v>
      </c>
      <c r="AN13" s="7" t="e">
        <f t="shared" ca="1" si="2"/>
        <v>#NAME?</v>
      </c>
      <c r="AO13" s="7" t="e">
        <f t="shared" ca="1" si="2"/>
        <v>#NAME?</v>
      </c>
      <c r="AP13" s="7" t="e">
        <f t="shared" ca="1" si="2"/>
        <v>#NAME?</v>
      </c>
      <c r="AQ13" s="7" t="e">
        <f t="shared" ca="1" si="2"/>
        <v>#NAME?</v>
      </c>
      <c r="AR13" s="7" t="e">
        <f t="shared" ca="1" si="2"/>
        <v>#NAME?</v>
      </c>
      <c r="AS13" s="7"/>
      <c r="AT13" s="59">
        <v>0</v>
      </c>
      <c r="AU13" s="59">
        <v>0</v>
      </c>
      <c r="AV13" s="59">
        <v>0</v>
      </c>
      <c r="AW13" s="59">
        <v>0</v>
      </c>
      <c r="AX13" s="59">
        <v>0</v>
      </c>
      <c r="AY13" s="59">
        <v>0</v>
      </c>
      <c r="AZ13" s="59">
        <v>0</v>
      </c>
      <c r="BA13" s="59">
        <v>0</v>
      </c>
      <c r="BB13" s="59">
        <v>0</v>
      </c>
      <c r="BC13" s="59">
        <v>0</v>
      </c>
      <c r="BD13" s="7"/>
      <c r="BE13" s="7" t="e">
        <f t="shared" ca="1" si="3"/>
        <v>#NAME?</v>
      </c>
      <c r="BF13" s="7" t="e">
        <f t="shared" ca="1" si="3"/>
        <v>#NAME?</v>
      </c>
      <c r="BG13" s="7" t="e">
        <f t="shared" ca="1" si="3"/>
        <v>#NAME?</v>
      </c>
      <c r="BH13" s="7" t="e">
        <f t="shared" ca="1" si="3"/>
        <v>#NAME?</v>
      </c>
      <c r="BI13" s="7" t="e">
        <f t="shared" ca="1" si="3"/>
        <v>#NAME?</v>
      </c>
      <c r="BJ13" s="7" t="e">
        <f t="shared" ca="1" si="3"/>
        <v>#NAME?</v>
      </c>
      <c r="BK13" s="7" t="e">
        <f t="shared" ca="1" si="3"/>
        <v>#NAME?</v>
      </c>
      <c r="BL13" s="7" t="e">
        <f t="shared" ca="1" si="3"/>
        <v>#NAME?</v>
      </c>
      <c r="BM13" s="7" t="e">
        <f t="shared" ca="1" si="3"/>
        <v>#NAME?</v>
      </c>
      <c r="BN13" s="7" t="e">
        <f t="shared" ca="1" si="3"/>
        <v>#NAME?</v>
      </c>
      <c r="BO13" s="7"/>
      <c r="BP13" s="55" t="e">
        <f t="shared" ca="1" si="4"/>
        <v>#NAME?</v>
      </c>
      <c r="BQ13" s="55" t="e">
        <f t="shared" ca="1" si="4"/>
        <v>#NAME?</v>
      </c>
      <c r="BR13" s="55" t="e">
        <f t="shared" ca="1" si="4"/>
        <v>#NAME?</v>
      </c>
      <c r="BS13" s="55" t="e">
        <f t="shared" ca="1" si="4"/>
        <v>#NAME?</v>
      </c>
      <c r="BT13" s="55" t="e">
        <f t="shared" ca="1" si="4"/>
        <v>#NAME?</v>
      </c>
      <c r="BU13" s="55" t="e">
        <f t="shared" ca="1" si="4"/>
        <v>#NAME?</v>
      </c>
      <c r="BV13" s="55" t="e">
        <f t="shared" ca="1" si="4"/>
        <v>#NAME?</v>
      </c>
      <c r="BW13" s="55" t="e">
        <f t="shared" ca="1" si="4"/>
        <v>#NAME?</v>
      </c>
      <c r="BX13" s="55" t="e">
        <f t="shared" ca="1" si="4"/>
        <v>#NAME?</v>
      </c>
      <c r="BY13" s="55" t="e">
        <f t="shared" ca="1" si="4"/>
        <v>#NAME?</v>
      </c>
      <c r="BZ13" s="7"/>
      <c r="CA13" s="7" t="e">
        <f t="shared" ca="1" si="5"/>
        <v>#NAME?</v>
      </c>
      <c r="CB13" s="7" t="e">
        <f t="shared" ca="1" si="5"/>
        <v>#NAME?</v>
      </c>
      <c r="CC13" s="7" t="e">
        <f t="shared" ca="1" si="5"/>
        <v>#NAME?</v>
      </c>
      <c r="CD13" s="7" t="e">
        <f t="shared" ca="1" si="5"/>
        <v>#NAME?</v>
      </c>
      <c r="CE13" s="7" t="e">
        <f t="shared" ca="1" si="5"/>
        <v>#NAME?</v>
      </c>
      <c r="CF13" s="7" t="e">
        <f t="shared" ca="1" si="5"/>
        <v>#NAME?</v>
      </c>
      <c r="CG13" s="7" t="e">
        <f t="shared" ca="1" si="5"/>
        <v>#NAME?</v>
      </c>
      <c r="CH13" s="7" t="e">
        <f t="shared" ca="1" si="5"/>
        <v>#NAME?</v>
      </c>
      <c r="CI13" s="7" t="e">
        <f t="shared" ca="1" si="5"/>
        <v>#NAME?</v>
      </c>
      <c r="CJ13" s="7" t="e">
        <f t="shared" ca="1" si="5"/>
        <v>#NAME?</v>
      </c>
      <c r="CK13" s="7"/>
      <c r="CL13" s="55" t="e">
        <f t="shared" ca="1" si="6"/>
        <v>#NAME?</v>
      </c>
      <c r="CM13" s="55" t="e">
        <f t="shared" ca="1" si="6"/>
        <v>#NAME?</v>
      </c>
      <c r="CN13" s="55" t="e">
        <f t="shared" ca="1" si="6"/>
        <v>#NAME?</v>
      </c>
      <c r="CO13" s="55" t="e">
        <f t="shared" ca="1" si="6"/>
        <v>#NAME?</v>
      </c>
      <c r="CP13" s="55" t="e">
        <f t="shared" ca="1" si="6"/>
        <v>#NAME?</v>
      </c>
      <c r="CQ13" s="55" t="e">
        <f t="shared" ca="1" si="6"/>
        <v>#NAME?</v>
      </c>
      <c r="CR13" s="55" t="e">
        <f t="shared" ca="1" si="6"/>
        <v>#NAME?</v>
      </c>
      <c r="CS13" s="55" t="e">
        <f t="shared" ca="1" si="6"/>
        <v>#NAME?</v>
      </c>
      <c r="CT13" s="55" t="e">
        <f t="shared" ca="1" si="6"/>
        <v>#NAME?</v>
      </c>
      <c r="CU13" s="55" t="e">
        <f t="shared" ca="1" si="6"/>
        <v>#NAME?</v>
      </c>
      <c r="CV13" s="7"/>
      <c r="CW13" s="7" t="e">
        <f t="shared" ca="1" si="7"/>
        <v>#NAME?</v>
      </c>
      <c r="CX13" s="7" t="e">
        <f t="shared" ca="1" si="7"/>
        <v>#NAME?</v>
      </c>
      <c r="CY13" s="7" t="e">
        <f t="shared" ca="1" si="7"/>
        <v>#NAME?</v>
      </c>
      <c r="CZ13" s="7" t="e">
        <f t="shared" ca="1" si="7"/>
        <v>#NAME?</v>
      </c>
      <c r="DA13" s="7" t="e">
        <f t="shared" ca="1" si="7"/>
        <v>#NAME?</v>
      </c>
      <c r="DB13" s="7" t="e">
        <f t="shared" ca="1" si="7"/>
        <v>#NAME?</v>
      </c>
      <c r="DC13" s="7" t="e">
        <f t="shared" ca="1" si="7"/>
        <v>#NAME?</v>
      </c>
      <c r="DD13" s="7" t="e">
        <f t="shared" ca="1" si="7"/>
        <v>#NAME?</v>
      </c>
      <c r="DE13" s="7" t="e">
        <f t="shared" ca="1" si="7"/>
        <v>#NAME?</v>
      </c>
      <c r="DF13" s="7" t="e">
        <f t="shared" ca="1" si="7"/>
        <v>#NAME?</v>
      </c>
      <c r="DG13" s="7"/>
      <c r="DH13" s="39">
        <v>1</v>
      </c>
      <c r="DI13" s="39">
        <v>1</v>
      </c>
      <c r="DJ13" s="39">
        <v>1</v>
      </c>
      <c r="DK13" s="39">
        <v>1</v>
      </c>
      <c r="DL13" s="39">
        <v>1</v>
      </c>
      <c r="DM13" s="39">
        <v>1</v>
      </c>
      <c r="DN13" s="39">
        <v>1</v>
      </c>
      <c r="DO13" s="39">
        <v>1</v>
      </c>
      <c r="DP13" s="39">
        <v>1</v>
      </c>
      <c r="DQ13" s="39">
        <v>1</v>
      </c>
      <c r="DR13" s="7"/>
      <c r="DS13" s="7" t="e">
        <f t="shared" ca="1" si="8"/>
        <v>#NAME?</v>
      </c>
      <c r="DT13" s="7" t="e">
        <f t="shared" ca="1" si="8"/>
        <v>#NAME?</v>
      </c>
      <c r="DU13" s="7" t="e">
        <f t="shared" ca="1" si="8"/>
        <v>#NAME?</v>
      </c>
      <c r="DV13" s="7" t="e">
        <f t="shared" ca="1" si="8"/>
        <v>#NAME?</v>
      </c>
      <c r="DW13" s="7" t="e">
        <f t="shared" ca="1" si="8"/>
        <v>#NAME?</v>
      </c>
      <c r="DX13" s="7" t="e">
        <f t="shared" ca="1" si="8"/>
        <v>#NAME?</v>
      </c>
      <c r="DY13" s="7" t="e">
        <f t="shared" ca="1" si="8"/>
        <v>#NAME?</v>
      </c>
      <c r="DZ13" s="7" t="e">
        <f t="shared" ca="1" si="8"/>
        <v>#NAME?</v>
      </c>
      <c r="EA13" s="7" t="e">
        <f t="shared" ca="1" si="8"/>
        <v>#NAME?</v>
      </c>
      <c r="EB13" s="7" t="e">
        <f t="shared" ca="1" si="8"/>
        <v>#NAME?</v>
      </c>
      <c r="EC13" s="7"/>
      <c r="ED13" s="55" t="e">
        <f t="shared" ca="1" si="9"/>
        <v>#NAME?</v>
      </c>
      <c r="EE13" s="55" t="e">
        <f t="shared" ca="1" si="9"/>
        <v>#NAME?</v>
      </c>
      <c r="EF13" s="55" t="e">
        <f t="shared" ca="1" si="9"/>
        <v>#NAME?</v>
      </c>
      <c r="EG13" s="55" t="e">
        <f t="shared" ca="1" si="9"/>
        <v>#NAME?</v>
      </c>
      <c r="EH13" s="55" t="e">
        <f t="shared" ca="1" si="9"/>
        <v>#NAME?</v>
      </c>
      <c r="EI13" s="55" t="e">
        <f t="shared" ca="1" si="9"/>
        <v>#NAME?</v>
      </c>
      <c r="EJ13" s="55" t="e">
        <f t="shared" ca="1" si="9"/>
        <v>#NAME?</v>
      </c>
      <c r="EK13" s="55" t="e">
        <f t="shared" ca="1" si="9"/>
        <v>#NAME?</v>
      </c>
      <c r="EL13" s="55" t="e">
        <f t="shared" ca="1" si="9"/>
        <v>#NAME?</v>
      </c>
      <c r="EM13" s="55" t="e">
        <f t="shared" ca="1" si="9"/>
        <v>#NAME?</v>
      </c>
      <c r="EN13" s="7"/>
      <c r="EO13" s="7">
        <f t="shared" ref="EO13" si="13">IF(K$8&lt;=$G13,1,0)</f>
        <v>0</v>
      </c>
      <c r="EP13" s="7">
        <f t="shared" ref="EP13" si="14">IF(L$8&lt;=$G13,1,0)</f>
        <v>0</v>
      </c>
      <c r="EQ13" s="7">
        <f t="shared" ref="EQ13" si="15">IF(M$8&lt;=$G13,1,0)</f>
        <v>0</v>
      </c>
      <c r="ER13" s="7">
        <f t="shared" ref="ER13" si="16">IF(N$8&lt;=$G13,1,0)</f>
        <v>0</v>
      </c>
      <c r="ES13" s="7">
        <f t="shared" ref="ES13" si="17">IF(O$8&lt;=$G13,1,0)</f>
        <v>0</v>
      </c>
      <c r="ET13" s="7">
        <f t="shared" ref="ET13" si="18">IF(P$8&lt;=$G13,1,0)</f>
        <v>0</v>
      </c>
      <c r="EU13" s="7">
        <f t="shared" ref="EU13" si="19">IF(Q$8&lt;=$G13,1,0)</f>
        <v>0</v>
      </c>
      <c r="EV13" s="7">
        <f t="shared" ref="EV13" si="20">IF(R$8&lt;=$G13,1,0)</f>
        <v>0</v>
      </c>
      <c r="EW13" s="7">
        <f t="shared" ref="EW13" si="21">IF(S$8&lt;=$G13,1,0)</f>
        <v>0</v>
      </c>
      <c r="EX13" s="7">
        <f t="shared" ref="EX13" si="22">IF(T$8&lt;=$G13,1,0)</f>
        <v>0</v>
      </c>
      <c r="EY13" s="7"/>
      <c r="EZ13" s="59">
        <v>0</v>
      </c>
      <c r="FA13" s="59">
        <v>0</v>
      </c>
      <c r="FB13" s="59">
        <v>0</v>
      </c>
      <c r="FC13" s="59">
        <v>0</v>
      </c>
      <c r="FD13" s="59">
        <v>0</v>
      </c>
      <c r="FE13" s="59">
        <v>0</v>
      </c>
      <c r="FF13" s="59">
        <v>0</v>
      </c>
      <c r="FG13" s="59">
        <v>0</v>
      </c>
      <c r="FH13" s="59">
        <v>0</v>
      </c>
      <c r="FI13" s="59">
        <v>0</v>
      </c>
      <c r="FJ13" s="7"/>
      <c r="FK13" s="7" t="e">
        <f t="shared" ca="1" si="11"/>
        <v>#NAME?</v>
      </c>
      <c r="FL13" s="7" t="e">
        <f t="shared" ca="1" si="11"/>
        <v>#NAME?</v>
      </c>
      <c r="FM13" s="7" t="e">
        <f t="shared" ca="1" si="11"/>
        <v>#NAME?</v>
      </c>
      <c r="FN13" s="7" t="e">
        <f t="shared" ca="1" si="11"/>
        <v>#NAME?</v>
      </c>
      <c r="FO13" s="7" t="e">
        <f t="shared" ca="1" si="11"/>
        <v>#NAME?</v>
      </c>
      <c r="FP13" s="7" t="e">
        <f t="shared" ca="1" si="11"/>
        <v>#NAME?</v>
      </c>
      <c r="FQ13" s="7" t="e">
        <f t="shared" ca="1" si="11"/>
        <v>#NAME?</v>
      </c>
      <c r="FR13" s="7" t="e">
        <f t="shared" ca="1" si="11"/>
        <v>#NAME?</v>
      </c>
      <c r="FS13" s="7" t="e">
        <f t="shared" ca="1" si="11"/>
        <v>#NAME?</v>
      </c>
      <c r="FT13" s="7" t="e">
        <f t="shared" ca="1" si="11"/>
        <v>#NAME?</v>
      </c>
      <c r="FU13" s="8" t="e">
        <f ca="1">SUM(FK13:FT13)</f>
        <v>#NAME?</v>
      </c>
    </row>
    <row r="14" spans="1:177" x14ac:dyDescent="0.25">
      <c r="A14" s="6" t="s">
        <v>52</v>
      </c>
      <c r="B14" s="12"/>
      <c r="C14" s="77">
        <v>1500</v>
      </c>
      <c r="D14" s="14"/>
      <c r="E14" s="85" t="e">
        <f ca="1">IF(E18&lt;C19,0,C14*(H14-G14)/365.25)</f>
        <v>#NAME?</v>
      </c>
      <c r="F14" s="26"/>
      <c r="G14" s="80" t="e">
        <f ca="1">G34</f>
        <v>#NAME?</v>
      </c>
      <c r="H14" s="63" t="e">
        <f ca="1">H34</f>
        <v>#NAME?</v>
      </c>
      <c r="I14" s="26"/>
      <c r="J14" s="57" t="e">
        <f t="shared" ca="1" si="0"/>
        <v>#NAME?</v>
      </c>
      <c r="K14" s="60" t="e">
        <f t="shared" ca="1" si="0"/>
        <v>#NAME?</v>
      </c>
      <c r="L14" s="60" t="e">
        <f t="shared" ca="1" si="0"/>
        <v>#NAME?</v>
      </c>
      <c r="M14" s="60" t="e">
        <f t="shared" ca="1" si="0"/>
        <v>#NAME?</v>
      </c>
      <c r="N14" s="60" t="e">
        <f t="shared" ca="1" si="0"/>
        <v>#NAME?</v>
      </c>
      <c r="O14" s="60" t="e">
        <f t="shared" ca="1" si="0"/>
        <v>#NAME?</v>
      </c>
      <c r="P14" s="60" t="e">
        <f t="shared" ca="1" si="0"/>
        <v>#NAME?</v>
      </c>
      <c r="Q14" s="60" t="e">
        <f t="shared" ca="1" si="0"/>
        <v>#NAME?</v>
      </c>
      <c r="R14" s="60" t="e">
        <f t="shared" ca="1" si="0"/>
        <v>#NAME?</v>
      </c>
      <c r="S14" s="60" t="e">
        <f t="shared" ca="1" si="0"/>
        <v>#NAME?</v>
      </c>
      <c r="T14" s="62" t="e">
        <f ca="1">SUM(J14:S14)</f>
        <v>#NAME?</v>
      </c>
      <c r="V14" s="29" t="e">
        <f t="shared" ca="1" si="1"/>
        <v>#NAME?</v>
      </c>
      <c r="W14" s="23" t="e">
        <f t="shared" ca="1" si="1"/>
        <v>#NAME?</v>
      </c>
      <c r="X14" s="23" t="e">
        <f t="shared" ca="1" si="1"/>
        <v>#NAME?</v>
      </c>
      <c r="Y14" s="23" t="e">
        <f t="shared" ca="1" si="1"/>
        <v>#NAME?</v>
      </c>
      <c r="Z14" s="23" t="e">
        <f t="shared" ca="1" si="1"/>
        <v>#NAME?</v>
      </c>
      <c r="AA14" s="23" t="e">
        <f t="shared" ca="1" si="1"/>
        <v>#NAME?</v>
      </c>
      <c r="AB14" s="23" t="e">
        <f t="shared" ca="1" si="1"/>
        <v>#NAME?</v>
      </c>
      <c r="AC14" s="23" t="e">
        <f t="shared" ca="1" si="1"/>
        <v>#NAME?</v>
      </c>
      <c r="AD14" s="23" t="e">
        <f t="shared" ca="1" si="1"/>
        <v>#NAME?</v>
      </c>
      <c r="AE14" s="23" t="e">
        <f t="shared" ca="1" si="1"/>
        <v>#NAME?</v>
      </c>
      <c r="AF14" s="101" t="e">
        <f ca="1">SUM(V14:AE14)</f>
        <v>#NAME?</v>
      </c>
      <c r="AG14" s="105" t="e">
        <f ca="1">AF14-E14</f>
        <v>#NAME?</v>
      </c>
      <c r="AI14" s="6" t="e">
        <f t="shared" ca="1" si="2"/>
        <v>#NAME?</v>
      </c>
      <c r="AJ14" s="7" t="e">
        <f t="shared" ca="1" si="2"/>
        <v>#NAME?</v>
      </c>
      <c r="AK14" s="7" t="e">
        <f t="shared" ca="1" si="2"/>
        <v>#NAME?</v>
      </c>
      <c r="AL14" s="7" t="e">
        <f t="shared" ca="1" si="2"/>
        <v>#NAME?</v>
      </c>
      <c r="AM14" s="7" t="e">
        <f t="shared" ca="1" si="2"/>
        <v>#NAME?</v>
      </c>
      <c r="AN14" s="7" t="e">
        <f t="shared" ca="1" si="2"/>
        <v>#NAME?</v>
      </c>
      <c r="AO14" s="7" t="e">
        <f t="shared" ca="1" si="2"/>
        <v>#NAME?</v>
      </c>
      <c r="AP14" s="7" t="e">
        <f t="shared" ca="1" si="2"/>
        <v>#NAME?</v>
      </c>
      <c r="AQ14" s="7" t="e">
        <f t="shared" ca="1" si="2"/>
        <v>#NAME?</v>
      </c>
      <c r="AR14" s="7" t="e">
        <f t="shared" ca="1" si="2"/>
        <v>#NAME?</v>
      </c>
      <c r="AS14" s="7"/>
      <c r="AT14" s="59">
        <v>0</v>
      </c>
      <c r="AU14" s="59">
        <v>0</v>
      </c>
      <c r="AV14" s="59">
        <v>0</v>
      </c>
      <c r="AW14" s="59">
        <v>0</v>
      </c>
      <c r="AX14" s="59">
        <v>0</v>
      </c>
      <c r="AY14" s="59">
        <v>0</v>
      </c>
      <c r="AZ14" s="59">
        <v>0</v>
      </c>
      <c r="BA14" s="59">
        <v>0</v>
      </c>
      <c r="BB14" s="59">
        <v>0</v>
      </c>
      <c r="BC14" s="59">
        <v>0</v>
      </c>
      <c r="BD14" s="7"/>
      <c r="BE14" s="7" t="e">
        <f t="shared" ca="1" si="3"/>
        <v>#NAME?</v>
      </c>
      <c r="BF14" s="7" t="e">
        <f t="shared" ca="1" si="3"/>
        <v>#NAME?</v>
      </c>
      <c r="BG14" s="7" t="e">
        <f t="shared" ca="1" si="3"/>
        <v>#NAME?</v>
      </c>
      <c r="BH14" s="7" t="e">
        <f t="shared" ca="1" si="3"/>
        <v>#NAME?</v>
      </c>
      <c r="BI14" s="7" t="e">
        <f t="shared" ca="1" si="3"/>
        <v>#NAME?</v>
      </c>
      <c r="BJ14" s="7" t="e">
        <f t="shared" ca="1" si="3"/>
        <v>#NAME?</v>
      </c>
      <c r="BK14" s="7" t="e">
        <f t="shared" ca="1" si="3"/>
        <v>#NAME?</v>
      </c>
      <c r="BL14" s="7" t="e">
        <f t="shared" ca="1" si="3"/>
        <v>#NAME?</v>
      </c>
      <c r="BM14" s="7" t="e">
        <f t="shared" ca="1" si="3"/>
        <v>#NAME?</v>
      </c>
      <c r="BN14" s="7" t="e">
        <f t="shared" ca="1" si="3"/>
        <v>#NAME?</v>
      </c>
      <c r="BO14" s="7"/>
      <c r="BP14" s="55" t="e">
        <f t="shared" ca="1" si="4"/>
        <v>#NAME?</v>
      </c>
      <c r="BQ14" s="55" t="e">
        <f t="shared" ca="1" si="4"/>
        <v>#NAME?</v>
      </c>
      <c r="BR14" s="55" t="e">
        <f t="shared" ca="1" si="4"/>
        <v>#NAME?</v>
      </c>
      <c r="BS14" s="55" t="e">
        <f t="shared" ca="1" si="4"/>
        <v>#NAME?</v>
      </c>
      <c r="BT14" s="55" t="e">
        <f t="shared" ca="1" si="4"/>
        <v>#NAME?</v>
      </c>
      <c r="BU14" s="55" t="e">
        <f t="shared" ca="1" si="4"/>
        <v>#NAME?</v>
      </c>
      <c r="BV14" s="55" t="e">
        <f t="shared" ca="1" si="4"/>
        <v>#NAME?</v>
      </c>
      <c r="BW14" s="55" t="e">
        <f t="shared" ca="1" si="4"/>
        <v>#NAME?</v>
      </c>
      <c r="BX14" s="55" t="e">
        <f t="shared" ca="1" si="4"/>
        <v>#NAME?</v>
      </c>
      <c r="BY14" s="55" t="e">
        <f t="shared" ca="1" si="4"/>
        <v>#NAME?</v>
      </c>
      <c r="BZ14" s="7"/>
      <c r="CA14" s="7" t="e">
        <f t="shared" ca="1" si="5"/>
        <v>#NAME?</v>
      </c>
      <c r="CB14" s="7" t="e">
        <f t="shared" ca="1" si="5"/>
        <v>#NAME?</v>
      </c>
      <c r="CC14" s="7" t="e">
        <f t="shared" ca="1" si="5"/>
        <v>#NAME?</v>
      </c>
      <c r="CD14" s="7" t="e">
        <f t="shared" ca="1" si="5"/>
        <v>#NAME?</v>
      </c>
      <c r="CE14" s="7" t="e">
        <f t="shared" ca="1" si="5"/>
        <v>#NAME?</v>
      </c>
      <c r="CF14" s="7" t="e">
        <f t="shared" ca="1" si="5"/>
        <v>#NAME?</v>
      </c>
      <c r="CG14" s="7" t="e">
        <f t="shared" ca="1" si="5"/>
        <v>#NAME?</v>
      </c>
      <c r="CH14" s="7" t="e">
        <f t="shared" ca="1" si="5"/>
        <v>#NAME?</v>
      </c>
      <c r="CI14" s="7" t="e">
        <f t="shared" ca="1" si="5"/>
        <v>#NAME?</v>
      </c>
      <c r="CJ14" s="7" t="e">
        <f t="shared" ca="1" si="5"/>
        <v>#NAME?</v>
      </c>
      <c r="CK14" s="7"/>
      <c r="CL14" s="55" t="e">
        <f t="shared" ca="1" si="6"/>
        <v>#NAME?</v>
      </c>
      <c r="CM14" s="55" t="e">
        <f t="shared" ca="1" si="6"/>
        <v>#NAME?</v>
      </c>
      <c r="CN14" s="55" t="e">
        <f t="shared" ca="1" si="6"/>
        <v>#NAME?</v>
      </c>
      <c r="CO14" s="55" t="e">
        <f t="shared" ca="1" si="6"/>
        <v>#NAME?</v>
      </c>
      <c r="CP14" s="55" t="e">
        <f t="shared" ca="1" si="6"/>
        <v>#NAME?</v>
      </c>
      <c r="CQ14" s="55" t="e">
        <f t="shared" ca="1" si="6"/>
        <v>#NAME?</v>
      </c>
      <c r="CR14" s="55" t="e">
        <f t="shared" ca="1" si="6"/>
        <v>#NAME?</v>
      </c>
      <c r="CS14" s="55" t="e">
        <f t="shared" ca="1" si="6"/>
        <v>#NAME?</v>
      </c>
      <c r="CT14" s="55" t="e">
        <f t="shared" ca="1" si="6"/>
        <v>#NAME?</v>
      </c>
      <c r="CU14" s="55" t="e">
        <f t="shared" ca="1" si="6"/>
        <v>#NAME?</v>
      </c>
      <c r="CV14" s="7"/>
      <c r="CW14" s="7" t="e">
        <f t="shared" ca="1" si="7"/>
        <v>#NAME?</v>
      </c>
      <c r="CX14" s="7" t="e">
        <f t="shared" ca="1" si="7"/>
        <v>#NAME?</v>
      </c>
      <c r="CY14" s="7" t="e">
        <f t="shared" ca="1" si="7"/>
        <v>#NAME?</v>
      </c>
      <c r="CZ14" s="7" t="e">
        <f t="shared" ca="1" si="7"/>
        <v>#NAME?</v>
      </c>
      <c r="DA14" s="7" t="e">
        <f t="shared" ca="1" si="7"/>
        <v>#NAME?</v>
      </c>
      <c r="DB14" s="7" t="e">
        <f t="shared" ca="1" si="7"/>
        <v>#NAME?</v>
      </c>
      <c r="DC14" s="7" t="e">
        <f t="shared" ca="1" si="7"/>
        <v>#NAME?</v>
      </c>
      <c r="DD14" s="7" t="e">
        <f t="shared" ca="1" si="7"/>
        <v>#NAME?</v>
      </c>
      <c r="DE14" s="7" t="e">
        <f t="shared" ca="1" si="7"/>
        <v>#NAME?</v>
      </c>
      <c r="DF14" s="7" t="e">
        <f t="shared" ca="1" si="7"/>
        <v>#NAME?</v>
      </c>
      <c r="DG14" s="7"/>
      <c r="DH14" s="39">
        <v>1</v>
      </c>
      <c r="DI14" s="39">
        <v>1</v>
      </c>
      <c r="DJ14" s="39">
        <v>1</v>
      </c>
      <c r="DK14" s="39">
        <v>1</v>
      </c>
      <c r="DL14" s="39">
        <v>1</v>
      </c>
      <c r="DM14" s="39">
        <v>1</v>
      </c>
      <c r="DN14" s="39">
        <v>1</v>
      </c>
      <c r="DO14" s="39">
        <v>1</v>
      </c>
      <c r="DP14" s="39">
        <v>1</v>
      </c>
      <c r="DQ14" s="39">
        <v>1</v>
      </c>
      <c r="DR14" s="7"/>
      <c r="DS14" s="7" t="e">
        <f t="shared" ca="1" si="8"/>
        <v>#NAME?</v>
      </c>
      <c r="DT14" s="7" t="e">
        <f t="shared" ca="1" si="8"/>
        <v>#NAME?</v>
      </c>
      <c r="DU14" s="7" t="e">
        <f t="shared" ca="1" si="8"/>
        <v>#NAME?</v>
      </c>
      <c r="DV14" s="7" t="e">
        <f t="shared" ca="1" si="8"/>
        <v>#NAME?</v>
      </c>
      <c r="DW14" s="7" t="e">
        <f t="shared" ca="1" si="8"/>
        <v>#NAME?</v>
      </c>
      <c r="DX14" s="7" t="e">
        <f t="shared" ca="1" si="8"/>
        <v>#NAME?</v>
      </c>
      <c r="DY14" s="7" t="e">
        <f t="shared" ca="1" si="8"/>
        <v>#NAME?</v>
      </c>
      <c r="DZ14" s="7" t="e">
        <f t="shared" ca="1" si="8"/>
        <v>#NAME?</v>
      </c>
      <c r="EA14" s="7" t="e">
        <f t="shared" ca="1" si="8"/>
        <v>#NAME?</v>
      </c>
      <c r="EB14" s="7" t="e">
        <f t="shared" ca="1" si="8"/>
        <v>#NAME?</v>
      </c>
      <c r="EC14" s="7"/>
      <c r="ED14" s="55" t="e">
        <f t="shared" ca="1" si="9"/>
        <v>#NAME?</v>
      </c>
      <c r="EE14" s="55" t="e">
        <f t="shared" ca="1" si="9"/>
        <v>#NAME?</v>
      </c>
      <c r="EF14" s="55" t="e">
        <f t="shared" ca="1" si="9"/>
        <v>#NAME?</v>
      </c>
      <c r="EG14" s="55" t="e">
        <f t="shared" ca="1" si="9"/>
        <v>#NAME?</v>
      </c>
      <c r="EH14" s="55" t="e">
        <f t="shared" ca="1" si="9"/>
        <v>#NAME?</v>
      </c>
      <c r="EI14" s="55" t="e">
        <f t="shared" ca="1" si="9"/>
        <v>#NAME?</v>
      </c>
      <c r="EJ14" s="55" t="e">
        <f t="shared" ca="1" si="9"/>
        <v>#NAME?</v>
      </c>
      <c r="EK14" s="55" t="e">
        <f t="shared" ca="1" si="9"/>
        <v>#NAME?</v>
      </c>
      <c r="EL14" s="55" t="e">
        <f t="shared" ca="1" si="9"/>
        <v>#NAME?</v>
      </c>
      <c r="EM14" s="55" t="e">
        <f t="shared" ca="1" si="9"/>
        <v>#NAME?</v>
      </c>
      <c r="EN14" s="7"/>
      <c r="EO14" s="7" t="e">
        <f t="shared" ref="EO14:EX14" ca="1" si="23">IF(K$8&lt;=$G14,1,0)</f>
        <v>#NAME?</v>
      </c>
      <c r="EP14" s="7" t="e">
        <f t="shared" ca="1" si="23"/>
        <v>#NAME?</v>
      </c>
      <c r="EQ14" s="7" t="e">
        <f t="shared" ca="1" si="23"/>
        <v>#NAME?</v>
      </c>
      <c r="ER14" s="7" t="e">
        <f t="shared" ca="1" si="23"/>
        <v>#NAME?</v>
      </c>
      <c r="ES14" s="7" t="e">
        <f t="shared" ca="1" si="23"/>
        <v>#NAME?</v>
      </c>
      <c r="ET14" s="7" t="e">
        <f t="shared" ca="1" si="23"/>
        <v>#NAME?</v>
      </c>
      <c r="EU14" s="7" t="e">
        <f t="shared" ca="1" si="23"/>
        <v>#NAME?</v>
      </c>
      <c r="EV14" s="7" t="e">
        <f t="shared" ca="1" si="23"/>
        <v>#NAME?</v>
      </c>
      <c r="EW14" s="7" t="e">
        <f t="shared" ca="1" si="23"/>
        <v>#NAME?</v>
      </c>
      <c r="EX14" s="7" t="e">
        <f t="shared" ca="1" si="23"/>
        <v>#NAME?</v>
      </c>
      <c r="EY14" s="7"/>
      <c r="EZ14" s="59">
        <v>0</v>
      </c>
      <c r="FA14" s="59">
        <v>0</v>
      </c>
      <c r="FB14" s="59">
        <v>0</v>
      </c>
      <c r="FC14" s="59">
        <v>0</v>
      </c>
      <c r="FD14" s="59">
        <v>0</v>
      </c>
      <c r="FE14" s="59">
        <v>0</v>
      </c>
      <c r="FF14" s="59">
        <v>0</v>
      </c>
      <c r="FG14" s="59">
        <v>0</v>
      </c>
      <c r="FH14" s="59">
        <v>0</v>
      </c>
      <c r="FI14" s="59">
        <v>0</v>
      </c>
      <c r="FJ14" s="7"/>
      <c r="FK14" s="7" t="e">
        <f t="shared" ca="1" si="11"/>
        <v>#NAME?</v>
      </c>
      <c r="FL14" s="7" t="e">
        <f t="shared" ca="1" si="11"/>
        <v>#NAME?</v>
      </c>
      <c r="FM14" s="7" t="e">
        <f t="shared" ca="1" si="11"/>
        <v>#NAME?</v>
      </c>
      <c r="FN14" s="7" t="e">
        <f t="shared" ca="1" si="11"/>
        <v>#NAME?</v>
      </c>
      <c r="FO14" s="7" t="e">
        <f t="shared" ca="1" si="11"/>
        <v>#NAME?</v>
      </c>
      <c r="FP14" s="7" t="e">
        <f t="shared" ca="1" si="11"/>
        <v>#NAME?</v>
      </c>
      <c r="FQ14" s="7" t="e">
        <f t="shared" ca="1" si="11"/>
        <v>#NAME?</v>
      </c>
      <c r="FR14" s="7" t="e">
        <f t="shared" ca="1" si="11"/>
        <v>#NAME?</v>
      </c>
      <c r="FS14" s="7" t="e">
        <f t="shared" ca="1" si="11"/>
        <v>#NAME?</v>
      </c>
      <c r="FT14" s="7" t="e">
        <f t="shared" ca="1" si="11"/>
        <v>#NAME?</v>
      </c>
      <c r="FU14" s="8" t="e">
        <f ca="1">SUM(FK14:FT14)</f>
        <v>#NAME?</v>
      </c>
    </row>
    <row r="15" spans="1:177" ht="6" customHeight="1" x14ac:dyDescent="0.25">
      <c r="A15" s="6"/>
      <c r="B15" s="16"/>
      <c r="C15" s="16"/>
      <c r="D15" s="16"/>
      <c r="E15" s="17"/>
      <c r="F15" s="16"/>
      <c r="G15" s="64"/>
      <c r="H15" s="63"/>
      <c r="I15" s="16"/>
      <c r="J15" s="83"/>
      <c r="K15" s="52"/>
      <c r="L15" s="52"/>
      <c r="M15" s="52"/>
      <c r="N15" s="52"/>
      <c r="O15" s="52"/>
      <c r="P15" s="52"/>
      <c r="Q15" s="52"/>
      <c r="R15" s="52"/>
      <c r="S15" s="52"/>
      <c r="T15" s="53"/>
      <c r="V15" s="29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4"/>
      <c r="AI15" s="6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8"/>
    </row>
    <row r="16" spans="1:177" x14ac:dyDescent="0.25">
      <c r="B16" s="110" t="s">
        <v>44</v>
      </c>
      <c r="C16" s="110"/>
      <c r="D16" s="110"/>
      <c r="E16" s="112"/>
      <c r="F16" s="44"/>
      <c r="G16" s="64"/>
      <c r="H16" s="63"/>
      <c r="I16" s="25"/>
      <c r="J16" s="83"/>
      <c r="K16" s="52"/>
      <c r="L16" s="52"/>
      <c r="M16" s="52"/>
      <c r="N16" s="52"/>
      <c r="O16" s="52"/>
      <c r="P16" s="52"/>
      <c r="Q16" s="52"/>
      <c r="R16" s="52"/>
      <c r="S16" s="52"/>
      <c r="T16" s="53"/>
      <c r="V16" s="29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4"/>
      <c r="AI16" s="6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8"/>
    </row>
    <row r="17" spans="1:177" x14ac:dyDescent="0.25">
      <c r="A17" s="6"/>
      <c r="B17" s="10" t="s">
        <v>0</v>
      </c>
      <c r="C17" s="9" t="s">
        <v>1</v>
      </c>
      <c r="D17" s="48" t="s">
        <v>2</v>
      </c>
      <c r="E17" s="11" t="s">
        <v>3</v>
      </c>
      <c r="F17" s="44"/>
      <c r="G17" s="64"/>
      <c r="H17" s="63"/>
      <c r="I17" s="7"/>
      <c r="J17" s="83"/>
      <c r="K17" s="52"/>
      <c r="L17" s="52"/>
      <c r="M17" s="52"/>
      <c r="N17" s="52"/>
      <c r="O17" s="52"/>
      <c r="P17" s="52"/>
      <c r="Q17" s="52"/>
      <c r="R17" s="52"/>
      <c r="S17" s="52"/>
      <c r="T17" s="53"/>
      <c r="V17" s="29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4"/>
      <c r="AI17" s="6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8"/>
    </row>
    <row r="18" spans="1:177" x14ac:dyDescent="0.25">
      <c r="A18" s="6" t="s">
        <v>56</v>
      </c>
      <c r="B18" s="14">
        <v>20</v>
      </c>
      <c r="C18" s="13">
        <v>80</v>
      </c>
      <c r="D18" s="12">
        <v>200</v>
      </c>
      <c r="E18" s="15" t="e">
        <f ca="1">_xll.RiskPert(B18,C18,D18)</f>
        <v>#NAME?</v>
      </c>
      <c r="F18" s="26"/>
      <c r="G18" s="64"/>
      <c r="H18" s="63"/>
      <c r="I18" s="26"/>
      <c r="J18" s="57"/>
      <c r="K18" s="60"/>
      <c r="L18" s="60"/>
      <c r="M18" s="60"/>
      <c r="N18" s="60"/>
      <c r="O18" s="60"/>
      <c r="P18" s="60"/>
      <c r="Q18" s="60"/>
      <c r="R18" s="60"/>
      <c r="S18" s="60"/>
      <c r="T18" s="62"/>
      <c r="V18" s="29"/>
      <c r="W18" s="23"/>
      <c r="X18" s="23"/>
      <c r="Y18" s="23"/>
      <c r="Z18" s="23"/>
      <c r="AA18" s="23"/>
      <c r="AB18" s="23"/>
      <c r="AC18" s="23"/>
      <c r="AD18" s="23"/>
      <c r="AE18" s="23"/>
      <c r="AF18" s="101"/>
      <c r="AG18" s="58"/>
      <c r="AI18" s="6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59"/>
      <c r="FA18" s="59"/>
      <c r="FB18" s="59"/>
      <c r="FC18" s="59"/>
      <c r="FD18" s="59"/>
      <c r="FE18" s="59"/>
      <c r="FF18" s="59"/>
      <c r="FG18" s="59"/>
      <c r="FH18" s="59"/>
      <c r="FI18" s="59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8"/>
    </row>
    <row r="19" spans="1:177" x14ac:dyDescent="0.25">
      <c r="A19" s="6" t="s">
        <v>66</v>
      </c>
      <c r="B19" s="14"/>
      <c r="C19" s="77">
        <v>50</v>
      </c>
      <c r="D19" s="12"/>
      <c r="E19" s="15"/>
      <c r="F19" s="26"/>
      <c r="G19" s="64"/>
      <c r="H19" s="63"/>
      <c r="I19" s="26"/>
      <c r="J19" s="57"/>
      <c r="K19" s="60"/>
      <c r="L19" s="60"/>
      <c r="M19" s="60"/>
      <c r="N19" s="60"/>
      <c r="O19" s="60"/>
      <c r="P19" s="60"/>
      <c r="Q19" s="60"/>
      <c r="R19" s="60"/>
      <c r="S19" s="60"/>
      <c r="T19" s="62"/>
      <c r="V19" s="29"/>
      <c r="W19" s="23"/>
      <c r="X19" s="23"/>
      <c r="Y19" s="23"/>
      <c r="Z19" s="23"/>
      <c r="AA19" s="23"/>
      <c r="AB19" s="23"/>
      <c r="AC19" s="23"/>
      <c r="AD19" s="23"/>
      <c r="AE19" s="23"/>
      <c r="AF19" s="101"/>
      <c r="AG19" s="58"/>
      <c r="AI19" s="6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55"/>
      <c r="EE19" s="55"/>
      <c r="EF19" s="55"/>
      <c r="EG19" s="55"/>
      <c r="EH19" s="55"/>
      <c r="EI19" s="55"/>
      <c r="EJ19" s="55"/>
      <c r="EK19" s="55"/>
      <c r="EL19" s="55"/>
      <c r="EM19" s="55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59"/>
      <c r="FA19" s="59"/>
      <c r="FB19" s="59"/>
      <c r="FC19" s="59"/>
      <c r="FD19" s="59"/>
      <c r="FE19" s="59"/>
      <c r="FF19" s="59"/>
      <c r="FG19" s="59"/>
      <c r="FH19" s="59"/>
      <c r="FI19" s="59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8"/>
    </row>
    <row r="20" spans="1:177" x14ac:dyDescent="0.25">
      <c r="A20" s="6" t="s">
        <v>63</v>
      </c>
      <c r="B20" s="14"/>
      <c r="C20" s="13"/>
      <c r="D20" s="12"/>
      <c r="E20" s="85" t="e">
        <f ca="1">E18*10</f>
        <v>#NAME?</v>
      </c>
      <c r="F20" s="26"/>
      <c r="G20" s="64"/>
      <c r="H20" s="63"/>
      <c r="I20" s="26"/>
      <c r="J20" s="57"/>
      <c r="K20" s="60"/>
      <c r="L20" s="60"/>
      <c r="M20" s="60"/>
      <c r="N20" s="60"/>
      <c r="O20" s="60"/>
      <c r="P20" s="60"/>
      <c r="Q20" s="60"/>
      <c r="R20" s="60"/>
      <c r="S20" s="60"/>
      <c r="T20" s="62"/>
      <c r="V20" s="29"/>
      <c r="W20" s="23"/>
      <c r="X20" s="23"/>
      <c r="Y20" s="23"/>
      <c r="Z20" s="23"/>
      <c r="AA20" s="23"/>
      <c r="AB20" s="23"/>
      <c r="AC20" s="23"/>
      <c r="AD20" s="23"/>
      <c r="AE20" s="23"/>
      <c r="AF20" s="101"/>
      <c r="AG20" s="58"/>
      <c r="AI20" s="6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8"/>
    </row>
    <row r="21" spans="1:177" x14ac:dyDescent="0.25">
      <c r="A21" s="6" t="s">
        <v>60</v>
      </c>
      <c r="B21" s="14"/>
      <c r="C21" s="13"/>
      <c r="D21" s="12"/>
      <c r="E21" s="85" t="e">
        <f ca="1">E20*(H21-G21)/(2*365.25)</f>
        <v>#NAME?</v>
      </c>
      <c r="F21" s="26"/>
      <c r="G21" s="64" t="e">
        <f ca="1">G32</f>
        <v>#NAME?</v>
      </c>
      <c r="H21" s="63" t="e">
        <f ca="1">H32</f>
        <v>#NAME?</v>
      </c>
      <c r="I21" s="26"/>
      <c r="J21" s="86" t="e">
        <f t="shared" ref="J21:S22" ca="1" si="24">(AI21*AT21)+(BE21*BP21)+(CA21*CL21)+(CW21*DH21)+(DS21*ED21)+(EO21*EZ21)</f>
        <v>#NAME?</v>
      </c>
      <c r="K21" s="87" t="e">
        <f t="shared" ca="1" si="24"/>
        <v>#NAME?</v>
      </c>
      <c r="L21" s="87" t="e">
        <f t="shared" ca="1" si="24"/>
        <v>#NAME?</v>
      </c>
      <c r="M21" s="87" t="e">
        <f t="shared" ca="1" si="24"/>
        <v>#NAME?</v>
      </c>
      <c r="N21" s="87" t="e">
        <f t="shared" ca="1" si="24"/>
        <v>#NAME?</v>
      </c>
      <c r="O21" s="87" t="e">
        <f t="shared" ca="1" si="24"/>
        <v>#NAME?</v>
      </c>
      <c r="P21" s="87" t="e">
        <f t="shared" ca="1" si="24"/>
        <v>#NAME?</v>
      </c>
      <c r="Q21" s="87" t="e">
        <f t="shared" ca="1" si="24"/>
        <v>#NAME?</v>
      </c>
      <c r="R21" s="87" t="e">
        <f t="shared" ca="1" si="24"/>
        <v>#NAME?</v>
      </c>
      <c r="S21" s="87" t="e">
        <f t="shared" ca="1" si="24"/>
        <v>#NAME?</v>
      </c>
      <c r="T21" s="88" t="e">
        <f ca="1">SUM(J21:S21)</f>
        <v>#NAME?</v>
      </c>
      <c r="U21" s="89"/>
      <c r="V21" s="90" t="e">
        <f t="shared" ref="V21:AE22" ca="1" si="25">$E21*J21</f>
        <v>#NAME?</v>
      </c>
      <c r="W21" s="91" t="e">
        <f t="shared" ca="1" si="25"/>
        <v>#NAME?</v>
      </c>
      <c r="X21" s="91" t="e">
        <f t="shared" ca="1" si="25"/>
        <v>#NAME?</v>
      </c>
      <c r="Y21" s="91" t="e">
        <f t="shared" ca="1" si="25"/>
        <v>#NAME?</v>
      </c>
      <c r="Z21" s="91" t="e">
        <f t="shared" ca="1" si="25"/>
        <v>#NAME?</v>
      </c>
      <c r="AA21" s="91" t="e">
        <f t="shared" ca="1" si="25"/>
        <v>#NAME?</v>
      </c>
      <c r="AB21" s="91" t="e">
        <f t="shared" ca="1" si="25"/>
        <v>#NAME?</v>
      </c>
      <c r="AC21" s="91" t="e">
        <f t="shared" ca="1" si="25"/>
        <v>#NAME?</v>
      </c>
      <c r="AD21" s="91" t="e">
        <f t="shared" ca="1" si="25"/>
        <v>#NAME?</v>
      </c>
      <c r="AE21" s="91" t="e">
        <f t="shared" ca="1" si="25"/>
        <v>#NAME?</v>
      </c>
      <c r="AF21" s="102" t="e">
        <f ca="1">SUM(V21:AE21)</f>
        <v>#NAME?</v>
      </c>
      <c r="AG21" s="106" t="e">
        <f ca="1">AF21-E21</f>
        <v>#NAME?</v>
      </c>
      <c r="AH21" s="89"/>
      <c r="AI21" s="92" t="e">
        <f t="shared" ref="AI21:AR21" ca="1" si="26">IF($H21&lt;=J$8,1,0)</f>
        <v>#NAME?</v>
      </c>
      <c r="AJ21" s="93" t="e">
        <f t="shared" ca="1" si="26"/>
        <v>#NAME?</v>
      </c>
      <c r="AK21" s="93" t="e">
        <f t="shared" ca="1" si="26"/>
        <v>#NAME?</v>
      </c>
      <c r="AL21" s="93" t="e">
        <f t="shared" ca="1" si="26"/>
        <v>#NAME?</v>
      </c>
      <c r="AM21" s="93" t="e">
        <f t="shared" ca="1" si="26"/>
        <v>#NAME?</v>
      </c>
      <c r="AN21" s="93" t="e">
        <f t="shared" ca="1" si="26"/>
        <v>#NAME?</v>
      </c>
      <c r="AO21" s="93" t="e">
        <f t="shared" ca="1" si="26"/>
        <v>#NAME?</v>
      </c>
      <c r="AP21" s="93" t="e">
        <f t="shared" ca="1" si="26"/>
        <v>#NAME?</v>
      </c>
      <c r="AQ21" s="93" t="e">
        <f t="shared" ca="1" si="26"/>
        <v>#NAME?</v>
      </c>
      <c r="AR21" s="93" t="e">
        <f t="shared" ca="1" si="26"/>
        <v>#NAME?</v>
      </c>
      <c r="AS21" s="93"/>
      <c r="AT21" s="94">
        <v>0</v>
      </c>
      <c r="AU21" s="94">
        <v>0</v>
      </c>
      <c r="AV21" s="94">
        <v>0</v>
      </c>
      <c r="AW21" s="94">
        <v>0</v>
      </c>
      <c r="AX21" s="94">
        <v>0</v>
      </c>
      <c r="AY21" s="94">
        <v>0</v>
      </c>
      <c r="AZ21" s="94">
        <v>0</v>
      </c>
      <c r="BA21" s="94">
        <v>0</v>
      </c>
      <c r="BB21" s="94">
        <v>0</v>
      </c>
      <c r="BC21" s="94">
        <v>0</v>
      </c>
      <c r="BD21" s="93"/>
      <c r="BE21" s="93" t="e">
        <f t="shared" ref="BE21:BN22" ca="1" si="27">IF(AND($G21&lt;J$8,J$8&lt;$H21,$H21&lt;=K$8)=TRUE,1,0)</f>
        <v>#NAME?</v>
      </c>
      <c r="BF21" s="93" t="e">
        <f t="shared" ca="1" si="27"/>
        <v>#NAME?</v>
      </c>
      <c r="BG21" s="93" t="e">
        <f t="shared" ca="1" si="27"/>
        <v>#NAME?</v>
      </c>
      <c r="BH21" s="93" t="e">
        <f t="shared" ca="1" si="27"/>
        <v>#NAME?</v>
      </c>
      <c r="BI21" s="93" t="e">
        <f t="shared" ca="1" si="27"/>
        <v>#NAME?</v>
      </c>
      <c r="BJ21" s="93" t="e">
        <f t="shared" ca="1" si="27"/>
        <v>#NAME?</v>
      </c>
      <c r="BK21" s="93" t="e">
        <f t="shared" ca="1" si="27"/>
        <v>#NAME?</v>
      </c>
      <c r="BL21" s="93" t="e">
        <f t="shared" ca="1" si="27"/>
        <v>#NAME?</v>
      </c>
      <c r="BM21" s="93" t="e">
        <f t="shared" ca="1" si="27"/>
        <v>#NAME?</v>
      </c>
      <c r="BN21" s="93" t="e">
        <f t="shared" ca="1" si="27"/>
        <v>#NAME?</v>
      </c>
      <c r="BO21" s="93"/>
      <c r="BP21" s="94" t="e">
        <f t="shared" ref="BP21:BY21" ca="1" si="28">1-((J$8-$G21)/($H21-$G21))^2</f>
        <v>#NAME?</v>
      </c>
      <c r="BQ21" s="94" t="e">
        <f t="shared" ca="1" si="28"/>
        <v>#NAME?</v>
      </c>
      <c r="BR21" s="94" t="e">
        <f t="shared" ca="1" si="28"/>
        <v>#NAME?</v>
      </c>
      <c r="BS21" s="94" t="e">
        <f t="shared" ca="1" si="28"/>
        <v>#NAME?</v>
      </c>
      <c r="BT21" s="94" t="e">
        <f t="shared" ca="1" si="28"/>
        <v>#NAME?</v>
      </c>
      <c r="BU21" s="94" t="e">
        <f t="shared" ca="1" si="28"/>
        <v>#NAME?</v>
      </c>
      <c r="BV21" s="94" t="e">
        <f t="shared" ca="1" si="28"/>
        <v>#NAME?</v>
      </c>
      <c r="BW21" s="94" t="e">
        <f t="shared" ca="1" si="28"/>
        <v>#NAME?</v>
      </c>
      <c r="BX21" s="94" t="e">
        <f t="shared" ca="1" si="28"/>
        <v>#NAME?</v>
      </c>
      <c r="BY21" s="94" t="e">
        <f t="shared" ca="1" si="28"/>
        <v>#NAME?</v>
      </c>
      <c r="BZ21" s="93"/>
      <c r="CA21" s="93" t="e">
        <f t="shared" ref="CA21:CJ22" ca="1" si="29">IF(AND($G21&lt;=J$8,K$8&lt;$H21)=TRUE,1,0)</f>
        <v>#NAME?</v>
      </c>
      <c r="CB21" s="93" t="e">
        <f t="shared" ca="1" si="29"/>
        <v>#NAME?</v>
      </c>
      <c r="CC21" s="93" t="e">
        <f t="shared" ca="1" si="29"/>
        <v>#NAME?</v>
      </c>
      <c r="CD21" s="93" t="e">
        <f t="shared" ca="1" si="29"/>
        <v>#NAME?</v>
      </c>
      <c r="CE21" s="93" t="e">
        <f t="shared" ca="1" si="29"/>
        <v>#NAME?</v>
      </c>
      <c r="CF21" s="93" t="e">
        <f t="shared" ca="1" si="29"/>
        <v>#NAME?</v>
      </c>
      <c r="CG21" s="93" t="e">
        <f t="shared" ca="1" si="29"/>
        <v>#NAME?</v>
      </c>
      <c r="CH21" s="93" t="e">
        <f t="shared" ca="1" si="29"/>
        <v>#NAME?</v>
      </c>
      <c r="CI21" s="93" t="e">
        <f t="shared" ca="1" si="29"/>
        <v>#NAME?</v>
      </c>
      <c r="CJ21" s="93" t="e">
        <f t="shared" ca="1" si="29"/>
        <v>#NAME?</v>
      </c>
      <c r="CK21" s="93"/>
      <c r="CL21" s="94" t="e">
        <f t="shared" ref="CL21:CU21" ca="1" si="30">(((K$8-$G21)^2)-((J$8-$G21)^2))/(($H21-$G21)^2)</f>
        <v>#NAME?</v>
      </c>
      <c r="CM21" s="94" t="e">
        <f t="shared" ca="1" si="30"/>
        <v>#NAME?</v>
      </c>
      <c r="CN21" s="94" t="e">
        <f t="shared" ca="1" si="30"/>
        <v>#NAME?</v>
      </c>
      <c r="CO21" s="94" t="e">
        <f t="shared" ca="1" si="30"/>
        <v>#NAME?</v>
      </c>
      <c r="CP21" s="94" t="e">
        <f t="shared" ca="1" si="30"/>
        <v>#NAME?</v>
      </c>
      <c r="CQ21" s="94" t="e">
        <f t="shared" ca="1" si="30"/>
        <v>#NAME?</v>
      </c>
      <c r="CR21" s="94" t="e">
        <f t="shared" ca="1" si="30"/>
        <v>#NAME?</v>
      </c>
      <c r="CS21" s="94" t="e">
        <f t="shared" ca="1" si="30"/>
        <v>#NAME?</v>
      </c>
      <c r="CT21" s="94" t="e">
        <f t="shared" ca="1" si="30"/>
        <v>#NAME?</v>
      </c>
      <c r="CU21" s="94" t="e">
        <f t="shared" ca="1" si="30"/>
        <v>#NAME?</v>
      </c>
      <c r="CV21" s="93"/>
      <c r="CW21" s="93" t="e">
        <f t="shared" ref="CW21:DF22" ca="1" si="31">IF(AND(J$8&lt;=$G21,$H21&lt;=K$8)=TRUE,1,0)</f>
        <v>#NAME?</v>
      </c>
      <c r="CX21" s="93" t="e">
        <f t="shared" ca="1" si="31"/>
        <v>#NAME?</v>
      </c>
      <c r="CY21" s="93" t="e">
        <f t="shared" ca="1" si="31"/>
        <v>#NAME?</v>
      </c>
      <c r="CZ21" s="93" t="e">
        <f t="shared" ca="1" si="31"/>
        <v>#NAME?</v>
      </c>
      <c r="DA21" s="93" t="e">
        <f t="shared" ca="1" si="31"/>
        <v>#NAME?</v>
      </c>
      <c r="DB21" s="93" t="e">
        <f t="shared" ca="1" si="31"/>
        <v>#NAME?</v>
      </c>
      <c r="DC21" s="93" t="e">
        <f t="shared" ca="1" si="31"/>
        <v>#NAME?</v>
      </c>
      <c r="DD21" s="93" t="e">
        <f t="shared" ca="1" si="31"/>
        <v>#NAME?</v>
      </c>
      <c r="DE21" s="93" t="e">
        <f t="shared" ca="1" si="31"/>
        <v>#NAME?</v>
      </c>
      <c r="DF21" s="93" t="e">
        <f t="shared" ca="1" si="31"/>
        <v>#NAME?</v>
      </c>
      <c r="DG21" s="93"/>
      <c r="DH21" s="95">
        <v>1</v>
      </c>
      <c r="DI21" s="95">
        <v>1</v>
      </c>
      <c r="DJ21" s="95">
        <v>1</v>
      </c>
      <c r="DK21" s="95">
        <v>1</v>
      </c>
      <c r="DL21" s="95">
        <v>1</v>
      </c>
      <c r="DM21" s="95">
        <v>1</v>
      </c>
      <c r="DN21" s="95">
        <v>1</v>
      </c>
      <c r="DO21" s="95">
        <v>1</v>
      </c>
      <c r="DP21" s="95">
        <v>1</v>
      </c>
      <c r="DQ21" s="95">
        <v>1</v>
      </c>
      <c r="DR21" s="93"/>
      <c r="DS21" s="93" t="e">
        <f t="shared" ref="DS21:EB22" ca="1" si="32">IF(AND(J$8&lt;$G21,$G21&lt;K$8,K$8&lt;$H21)=TRUE,1,0)</f>
        <v>#NAME?</v>
      </c>
      <c r="DT21" s="93" t="e">
        <f t="shared" ca="1" si="32"/>
        <v>#NAME?</v>
      </c>
      <c r="DU21" s="93" t="e">
        <f t="shared" ca="1" si="32"/>
        <v>#NAME?</v>
      </c>
      <c r="DV21" s="93" t="e">
        <f t="shared" ca="1" si="32"/>
        <v>#NAME?</v>
      </c>
      <c r="DW21" s="93" t="e">
        <f t="shared" ca="1" si="32"/>
        <v>#NAME?</v>
      </c>
      <c r="DX21" s="93" t="e">
        <f t="shared" ca="1" si="32"/>
        <v>#NAME?</v>
      </c>
      <c r="DY21" s="93" t="e">
        <f t="shared" ca="1" si="32"/>
        <v>#NAME?</v>
      </c>
      <c r="DZ21" s="93" t="e">
        <f t="shared" ca="1" si="32"/>
        <v>#NAME?</v>
      </c>
      <c r="EA21" s="93" t="e">
        <f t="shared" ca="1" si="32"/>
        <v>#NAME?</v>
      </c>
      <c r="EB21" s="93" t="e">
        <f t="shared" ca="1" si="32"/>
        <v>#NAME?</v>
      </c>
      <c r="EC21" s="93"/>
      <c r="ED21" s="94" t="e">
        <f t="shared" ref="ED21:EM21" ca="1" si="33">((K$8-$G21)/($H21-$G21))^2</f>
        <v>#NAME?</v>
      </c>
      <c r="EE21" s="94" t="e">
        <f t="shared" ca="1" si="33"/>
        <v>#NAME?</v>
      </c>
      <c r="EF21" s="94" t="e">
        <f t="shared" ca="1" si="33"/>
        <v>#NAME?</v>
      </c>
      <c r="EG21" s="94" t="e">
        <f t="shared" ca="1" si="33"/>
        <v>#NAME?</v>
      </c>
      <c r="EH21" s="94" t="e">
        <f t="shared" ca="1" si="33"/>
        <v>#NAME?</v>
      </c>
      <c r="EI21" s="94" t="e">
        <f t="shared" ca="1" si="33"/>
        <v>#NAME?</v>
      </c>
      <c r="EJ21" s="94" t="e">
        <f t="shared" ca="1" si="33"/>
        <v>#NAME?</v>
      </c>
      <c r="EK21" s="94" t="e">
        <f t="shared" ca="1" si="33"/>
        <v>#NAME?</v>
      </c>
      <c r="EL21" s="94" t="e">
        <f t="shared" ca="1" si="33"/>
        <v>#NAME?</v>
      </c>
      <c r="EM21" s="94" t="e">
        <f t="shared" ca="1" si="33"/>
        <v>#NAME?</v>
      </c>
      <c r="EN21" s="93"/>
      <c r="EO21" s="93" t="e">
        <f t="shared" ref="EO21:EX22" ca="1" si="34">IF(K$8&lt;=$G21,1,0)</f>
        <v>#NAME?</v>
      </c>
      <c r="EP21" s="93" t="e">
        <f t="shared" ca="1" si="34"/>
        <v>#NAME?</v>
      </c>
      <c r="EQ21" s="93" t="e">
        <f t="shared" ca="1" si="34"/>
        <v>#NAME?</v>
      </c>
      <c r="ER21" s="93" t="e">
        <f t="shared" ca="1" si="34"/>
        <v>#NAME?</v>
      </c>
      <c r="ES21" s="93" t="e">
        <f t="shared" ca="1" si="34"/>
        <v>#NAME?</v>
      </c>
      <c r="ET21" s="93" t="e">
        <f t="shared" ca="1" si="34"/>
        <v>#NAME?</v>
      </c>
      <c r="EU21" s="93" t="e">
        <f t="shared" ca="1" si="34"/>
        <v>#NAME?</v>
      </c>
      <c r="EV21" s="93" t="e">
        <f t="shared" ca="1" si="34"/>
        <v>#NAME?</v>
      </c>
      <c r="EW21" s="93" t="e">
        <f t="shared" ca="1" si="34"/>
        <v>#NAME?</v>
      </c>
      <c r="EX21" s="93" t="e">
        <f t="shared" ca="1" si="34"/>
        <v>#NAME?</v>
      </c>
      <c r="EY21" s="93"/>
      <c r="EZ21" s="94">
        <v>0</v>
      </c>
      <c r="FA21" s="94">
        <v>0</v>
      </c>
      <c r="FB21" s="94">
        <v>0</v>
      </c>
      <c r="FC21" s="94">
        <v>0</v>
      </c>
      <c r="FD21" s="94">
        <v>0</v>
      </c>
      <c r="FE21" s="94">
        <v>0</v>
      </c>
      <c r="FF21" s="94">
        <v>0</v>
      </c>
      <c r="FG21" s="94">
        <v>0</v>
      </c>
      <c r="FH21" s="94">
        <v>0</v>
      </c>
      <c r="FI21" s="94">
        <v>0</v>
      </c>
      <c r="FJ21" s="93"/>
      <c r="FK21" s="93" t="e">
        <f t="shared" ref="FK21:FT22" ca="1" si="35">AI21+BE21+CA21+CW21+DS21+EO21</f>
        <v>#NAME?</v>
      </c>
      <c r="FL21" s="93" t="e">
        <f t="shared" ca="1" si="35"/>
        <v>#NAME?</v>
      </c>
      <c r="FM21" s="93" t="e">
        <f t="shared" ca="1" si="35"/>
        <v>#NAME?</v>
      </c>
      <c r="FN21" s="93" t="e">
        <f t="shared" ca="1" si="35"/>
        <v>#NAME?</v>
      </c>
      <c r="FO21" s="93" t="e">
        <f t="shared" ca="1" si="35"/>
        <v>#NAME?</v>
      </c>
      <c r="FP21" s="93" t="e">
        <f t="shared" ca="1" si="35"/>
        <v>#NAME?</v>
      </c>
      <c r="FQ21" s="93" t="e">
        <f t="shared" ca="1" si="35"/>
        <v>#NAME?</v>
      </c>
      <c r="FR21" s="93" t="e">
        <f t="shared" ca="1" si="35"/>
        <v>#NAME?</v>
      </c>
      <c r="FS21" s="93" t="e">
        <f t="shared" ca="1" si="35"/>
        <v>#NAME?</v>
      </c>
      <c r="FT21" s="93" t="e">
        <f t="shared" ca="1" si="35"/>
        <v>#NAME?</v>
      </c>
      <c r="FU21" s="96" t="e">
        <f ca="1">SUM(FK21:FT21)</f>
        <v>#NAME?</v>
      </c>
    </row>
    <row r="22" spans="1:177" x14ac:dyDescent="0.25">
      <c r="A22" s="6" t="s">
        <v>61</v>
      </c>
      <c r="B22" s="14"/>
      <c r="C22" s="13"/>
      <c r="D22" s="12"/>
      <c r="E22" s="56" t="e">
        <f ca="1">E20*(H22-G22)/365.25</f>
        <v>#NAME?</v>
      </c>
      <c r="F22" s="26"/>
      <c r="G22" s="64" t="e">
        <f ca="1">G33</f>
        <v>#NAME?</v>
      </c>
      <c r="H22" s="81">
        <f>H30</f>
        <v>46022</v>
      </c>
      <c r="I22" s="26"/>
      <c r="J22" s="57" t="e">
        <f t="shared" ca="1" si="24"/>
        <v>#NAME?</v>
      </c>
      <c r="K22" s="60" t="e">
        <f t="shared" ca="1" si="24"/>
        <v>#NAME?</v>
      </c>
      <c r="L22" s="60" t="e">
        <f t="shared" ca="1" si="24"/>
        <v>#NAME?</v>
      </c>
      <c r="M22" s="60" t="e">
        <f t="shared" ca="1" si="24"/>
        <v>#NAME?</v>
      </c>
      <c r="N22" s="60" t="e">
        <f t="shared" ca="1" si="24"/>
        <v>#NAME?</v>
      </c>
      <c r="O22" s="60" t="e">
        <f t="shared" ca="1" si="24"/>
        <v>#NAME?</v>
      </c>
      <c r="P22" s="60" t="e">
        <f t="shared" ca="1" si="24"/>
        <v>#NAME?</v>
      </c>
      <c r="Q22" s="60" t="e">
        <f t="shared" ca="1" si="24"/>
        <v>#NAME?</v>
      </c>
      <c r="R22" s="60" t="e">
        <f t="shared" ca="1" si="24"/>
        <v>#NAME?</v>
      </c>
      <c r="S22" s="60" t="e">
        <f t="shared" ca="1" si="24"/>
        <v>#NAME?</v>
      </c>
      <c r="T22" s="62" t="e">
        <f ca="1">SUM(J22:S22)</f>
        <v>#NAME?</v>
      </c>
      <c r="V22" s="29" t="e">
        <f t="shared" ca="1" si="25"/>
        <v>#NAME?</v>
      </c>
      <c r="W22" s="23" t="e">
        <f t="shared" ca="1" si="25"/>
        <v>#NAME?</v>
      </c>
      <c r="X22" s="23" t="e">
        <f t="shared" ca="1" si="25"/>
        <v>#NAME?</v>
      </c>
      <c r="Y22" s="23" t="e">
        <f t="shared" ca="1" si="25"/>
        <v>#NAME?</v>
      </c>
      <c r="Z22" s="23" t="e">
        <f t="shared" ca="1" si="25"/>
        <v>#NAME?</v>
      </c>
      <c r="AA22" s="23" t="e">
        <f t="shared" ca="1" si="25"/>
        <v>#NAME?</v>
      </c>
      <c r="AB22" s="23" t="e">
        <f t="shared" ca="1" si="25"/>
        <v>#NAME?</v>
      </c>
      <c r="AC22" s="23" t="e">
        <f t="shared" ca="1" si="25"/>
        <v>#NAME?</v>
      </c>
      <c r="AD22" s="23" t="e">
        <f t="shared" ca="1" si="25"/>
        <v>#NAME?</v>
      </c>
      <c r="AE22" s="23" t="e">
        <f t="shared" ca="1" si="25"/>
        <v>#NAME?</v>
      </c>
      <c r="AF22" s="101" t="e">
        <f ca="1">SUM(V22:AE22)</f>
        <v>#NAME?</v>
      </c>
      <c r="AG22" s="105" t="e">
        <f ca="1">AF22-E22</f>
        <v>#NAME?</v>
      </c>
      <c r="AI22" s="6">
        <f t="shared" ref="AI22:AR22" si="36">IF($H22&lt;=J$8,1,0)</f>
        <v>0</v>
      </c>
      <c r="AJ22" s="7">
        <f t="shared" si="36"/>
        <v>0</v>
      </c>
      <c r="AK22" s="7">
        <f t="shared" si="36"/>
        <v>0</v>
      </c>
      <c r="AL22" s="7">
        <f t="shared" si="36"/>
        <v>0</v>
      </c>
      <c r="AM22" s="7">
        <f t="shared" si="36"/>
        <v>0</v>
      </c>
      <c r="AN22" s="7">
        <f t="shared" si="36"/>
        <v>0</v>
      </c>
      <c r="AO22" s="7">
        <f t="shared" si="36"/>
        <v>0</v>
      </c>
      <c r="AP22" s="7">
        <f t="shared" si="36"/>
        <v>0</v>
      </c>
      <c r="AQ22" s="7">
        <f t="shared" si="36"/>
        <v>0</v>
      </c>
      <c r="AR22" s="7">
        <f t="shared" si="36"/>
        <v>0</v>
      </c>
      <c r="AS22" s="7"/>
      <c r="AT22" s="59">
        <v>0</v>
      </c>
      <c r="AU22" s="59">
        <v>0</v>
      </c>
      <c r="AV22" s="59">
        <v>0</v>
      </c>
      <c r="AW22" s="59">
        <v>0</v>
      </c>
      <c r="AX22" s="59">
        <v>0</v>
      </c>
      <c r="AY22" s="59">
        <v>0</v>
      </c>
      <c r="AZ22" s="59">
        <v>0</v>
      </c>
      <c r="BA22" s="59">
        <v>0</v>
      </c>
      <c r="BB22" s="59">
        <v>0</v>
      </c>
      <c r="BC22" s="59">
        <v>0</v>
      </c>
      <c r="BD22" s="7"/>
      <c r="BE22" s="7" t="e">
        <f t="shared" ca="1" si="27"/>
        <v>#NAME?</v>
      </c>
      <c r="BF22" s="7" t="e">
        <f t="shared" ca="1" si="27"/>
        <v>#NAME?</v>
      </c>
      <c r="BG22" s="7" t="e">
        <f t="shared" ca="1" si="27"/>
        <v>#NAME?</v>
      </c>
      <c r="BH22" s="7" t="e">
        <f t="shared" ca="1" si="27"/>
        <v>#NAME?</v>
      </c>
      <c r="BI22" s="7" t="e">
        <f t="shared" ca="1" si="27"/>
        <v>#NAME?</v>
      </c>
      <c r="BJ22" s="7" t="e">
        <f t="shared" ca="1" si="27"/>
        <v>#NAME?</v>
      </c>
      <c r="BK22" s="7" t="e">
        <f t="shared" ca="1" si="27"/>
        <v>#NAME?</v>
      </c>
      <c r="BL22" s="7" t="e">
        <f t="shared" ca="1" si="27"/>
        <v>#NAME?</v>
      </c>
      <c r="BM22" s="7" t="e">
        <f t="shared" ca="1" si="27"/>
        <v>#NAME?</v>
      </c>
      <c r="BN22" s="7" t="e">
        <f t="shared" ca="1" si="27"/>
        <v>#NAME?</v>
      </c>
      <c r="BO22" s="7"/>
      <c r="BP22" s="55" t="e">
        <f t="shared" ref="BP22:BY22" ca="1" si="37">($H22-J$8)/($H22-$G22)</f>
        <v>#NAME?</v>
      </c>
      <c r="BQ22" s="55" t="e">
        <f t="shared" ca="1" si="37"/>
        <v>#NAME?</v>
      </c>
      <c r="BR22" s="55" t="e">
        <f t="shared" ca="1" si="37"/>
        <v>#NAME?</v>
      </c>
      <c r="BS22" s="55" t="e">
        <f t="shared" ca="1" si="37"/>
        <v>#NAME?</v>
      </c>
      <c r="BT22" s="55" t="e">
        <f t="shared" ca="1" si="37"/>
        <v>#NAME?</v>
      </c>
      <c r="BU22" s="55" t="e">
        <f t="shared" ca="1" si="37"/>
        <v>#NAME?</v>
      </c>
      <c r="BV22" s="55" t="e">
        <f t="shared" ca="1" si="37"/>
        <v>#NAME?</v>
      </c>
      <c r="BW22" s="55" t="e">
        <f t="shared" ca="1" si="37"/>
        <v>#NAME?</v>
      </c>
      <c r="BX22" s="55" t="e">
        <f t="shared" ca="1" si="37"/>
        <v>#NAME?</v>
      </c>
      <c r="BY22" s="55" t="e">
        <f t="shared" ca="1" si="37"/>
        <v>#NAME?</v>
      </c>
      <c r="BZ22" s="7"/>
      <c r="CA22" s="7" t="e">
        <f t="shared" ca="1" si="29"/>
        <v>#NAME?</v>
      </c>
      <c r="CB22" s="7" t="e">
        <f t="shared" ca="1" si="29"/>
        <v>#NAME?</v>
      </c>
      <c r="CC22" s="7" t="e">
        <f t="shared" ca="1" si="29"/>
        <v>#NAME?</v>
      </c>
      <c r="CD22" s="7" t="e">
        <f t="shared" ca="1" si="29"/>
        <v>#NAME?</v>
      </c>
      <c r="CE22" s="7" t="e">
        <f t="shared" ca="1" si="29"/>
        <v>#NAME?</v>
      </c>
      <c r="CF22" s="7" t="e">
        <f t="shared" ca="1" si="29"/>
        <v>#NAME?</v>
      </c>
      <c r="CG22" s="7" t="e">
        <f t="shared" ca="1" si="29"/>
        <v>#NAME?</v>
      </c>
      <c r="CH22" s="7" t="e">
        <f t="shared" ca="1" si="29"/>
        <v>#NAME?</v>
      </c>
      <c r="CI22" s="7" t="e">
        <f t="shared" ca="1" si="29"/>
        <v>#NAME?</v>
      </c>
      <c r="CJ22" s="7" t="e">
        <f t="shared" ca="1" si="29"/>
        <v>#NAME?</v>
      </c>
      <c r="CK22" s="7"/>
      <c r="CL22" s="55" t="e">
        <f t="shared" ref="CL22:CU22" ca="1" si="38">(K$8-J$8)/($H22-$G22)</f>
        <v>#NAME?</v>
      </c>
      <c r="CM22" s="55" t="e">
        <f t="shared" ca="1" si="38"/>
        <v>#NAME?</v>
      </c>
      <c r="CN22" s="55" t="e">
        <f t="shared" ca="1" si="38"/>
        <v>#NAME?</v>
      </c>
      <c r="CO22" s="55" t="e">
        <f t="shared" ca="1" si="38"/>
        <v>#NAME?</v>
      </c>
      <c r="CP22" s="55" t="e">
        <f t="shared" ca="1" si="38"/>
        <v>#NAME?</v>
      </c>
      <c r="CQ22" s="55" t="e">
        <f t="shared" ca="1" si="38"/>
        <v>#NAME?</v>
      </c>
      <c r="CR22" s="55" t="e">
        <f t="shared" ca="1" si="38"/>
        <v>#NAME?</v>
      </c>
      <c r="CS22" s="55" t="e">
        <f t="shared" ca="1" si="38"/>
        <v>#NAME?</v>
      </c>
      <c r="CT22" s="55" t="e">
        <f t="shared" ca="1" si="38"/>
        <v>#NAME?</v>
      </c>
      <c r="CU22" s="55" t="e">
        <f t="shared" ca="1" si="38"/>
        <v>#NAME?</v>
      </c>
      <c r="CV22" s="7"/>
      <c r="CW22" s="7" t="e">
        <f t="shared" ca="1" si="31"/>
        <v>#NAME?</v>
      </c>
      <c r="CX22" s="7" t="e">
        <f t="shared" ca="1" si="31"/>
        <v>#NAME?</v>
      </c>
      <c r="CY22" s="7" t="e">
        <f t="shared" ca="1" si="31"/>
        <v>#NAME?</v>
      </c>
      <c r="CZ22" s="7" t="e">
        <f t="shared" ca="1" si="31"/>
        <v>#NAME?</v>
      </c>
      <c r="DA22" s="7" t="e">
        <f t="shared" ca="1" si="31"/>
        <v>#NAME?</v>
      </c>
      <c r="DB22" s="7" t="e">
        <f t="shared" ca="1" si="31"/>
        <v>#NAME?</v>
      </c>
      <c r="DC22" s="7" t="e">
        <f t="shared" ca="1" si="31"/>
        <v>#NAME?</v>
      </c>
      <c r="DD22" s="7" t="e">
        <f t="shared" ca="1" si="31"/>
        <v>#NAME?</v>
      </c>
      <c r="DE22" s="7" t="e">
        <f t="shared" ca="1" si="31"/>
        <v>#NAME?</v>
      </c>
      <c r="DF22" s="7" t="e">
        <f t="shared" ca="1" si="31"/>
        <v>#NAME?</v>
      </c>
      <c r="DG22" s="7"/>
      <c r="DH22" s="39">
        <v>1</v>
      </c>
      <c r="DI22" s="39">
        <v>1</v>
      </c>
      <c r="DJ22" s="39">
        <v>1</v>
      </c>
      <c r="DK22" s="39">
        <v>1</v>
      </c>
      <c r="DL22" s="39">
        <v>1</v>
      </c>
      <c r="DM22" s="39">
        <v>1</v>
      </c>
      <c r="DN22" s="39">
        <v>1</v>
      </c>
      <c r="DO22" s="39">
        <v>1</v>
      </c>
      <c r="DP22" s="39">
        <v>1</v>
      </c>
      <c r="DQ22" s="39">
        <v>1</v>
      </c>
      <c r="DR22" s="7"/>
      <c r="DS22" s="7" t="e">
        <f t="shared" ca="1" si="32"/>
        <v>#NAME?</v>
      </c>
      <c r="DT22" s="7" t="e">
        <f t="shared" ca="1" si="32"/>
        <v>#NAME?</v>
      </c>
      <c r="DU22" s="7" t="e">
        <f t="shared" ca="1" si="32"/>
        <v>#NAME?</v>
      </c>
      <c r="DV22" s="7" t="e">
        <f t="shared" ca="1" si="32"/>
        <v>#NAME?</v>
      </c>
      <c r="DW22" s="7" t="e">
        <f t="shared" ca="1" si="32"/>
        <v>#NAME?</v>
      </c>
      <c r="DX22" s="7" t="e">
        <f t="shared" ca="1" si="32"/>
        <v>#NAME?</v>
      </c>
      <c r="DY22" s="7" t="e">
        <f t="shared" ca="1" si="32"/>
        <v>#NAME?</v>
      </c>
      <c r="DZ22" s="7" t="e">
        <f t="shared" ca="1" si="32"/>
        <v>#NAME?</v>
      </c>
      <c r="EA22" s="7" t="e">
        <f t="shared" ca="1" si="32"/>
        <v>#NAME?</v>
      </c>
      <c r="EB22" s="7" t="e">
        <f t="shared" ca="1" si="32"/>
        <v>#NAME?</v>
      </c>
      <c r="EC22" s="7"/>
      <c r="ED22" s="55" t="e">
        <f t="shared" ref="ED22:EM22" ca="1" si="39">(K$8-$G22)/($H22-$G22)</f>
        <v>#NAME?</v>
      </c>
      <c r="EE22" s="55" t="e">
        <f t="shared" ca="1" si="39"/>
        <v>#NAME?</v>
      </c>
      <c r="EF22" s="55" t="e">
        <f t="shared" ca="1" si="39"/>
        <v>#NAME?</v>
      </c>
      <c r="EG22" s="55" t="e">
        <f t="shared" ca="1" si="39"/>
        <v>#NAME?</v>
      </c>
      <c r="EH22" s="55" t="e">
        <f t="shared" ca="1" si="39"/>
        <v>#NAME?</v>
      </c>
      <c r="EI22" s="55" t="e">
        <f t="shared" ca="1" si="39"/>
        <v>#NAME?</v>
      </c>
      <c r="EJ22" s="55" t="e">
        <f t="shared" ca="1" si="39"/>
        <v>#NAME?</v>
      </c>
      <c r="EK22" s="55" t="e">
        <f t="shared" ca="1" si="39"/>
        <v>#NAME?</v>
      </c>
      <c r="EL22" s="55" t="e">
        <f t="shared" ca="1" si="39"/>
        <v>#NAME?</v>
      </c>
      <c r="EM22" s="55" t="e">
        <f t="shared" ca="1" si="39"/>
        <v>#NAME?</v>
      </c>
      <c r="EN22" s="7"/>
      <c r="EO22" s="7" t="e">
        <f t="shared" ca="1" si="34"/>
        <v>#NAME?</v>
      </c>
      <c r="EP22" s="7" t="e">
        <f t="shared" ca="1" si="34"/>
        <v>#NAME?</v>
      </c>
      <c r="EQ22" s="7" t="e">
        <f t="shared" ca="1" si="34"/>
        <v>#NAME?</v>
      </c>
      <c r="ER22" s="7" t="e">
        <f t="shared" ca="1" si="34"/>
        <v>#NAME?</v>
      </c>
      <c r="ES22" s="7" t="e">
        <f t="shared" ca="1" si="34"/>
        <v>#NAME?</v>
      </c>
      <c r="ET22" s="7" t="e">
        <f t="shared" ca="1" si="34"/>
        <v>#NAME?</v>
      </c>
      <c r="EU22" s="7" t="e">
        <f t="shared" ca="1" si="34"/>
        <v>#NAME?</v>
      </c>
      <c r="EV22" s="7" t="e">
        <f t="shared" ca="1" si="34"/>
        <v>#NAME?</v>
      </c>
      <c r="EW22" s="7" t="e">
        <f t="shared" ca="1" si="34"/>
        <v>#NAME?</v>
      </c>
      <c r="EX22" s="7" t="e">
        <f t="shared" ca="1" si="34"/>
        <v>#NAME?</v>
      </c>
      <c r="EY22" s="7"/>
      <c r="EZ22" s="59">
        <v>0</v>
      </c>
      <c r="FA22" s="59">
        <v>0</v>
      </c>
      <c r="FB22" s="59">
        <v>0</v>
      </c>
      <c r="FC22" s="59">
        <v>0</v>
      </c>
      <c r="FD22" s="59">
        <v>0</v>
      </c>
      <c r="FE22" s="59">
        <v>0</v>
      </c>
      <c r="FF22" s="59">
        <v>0</v>
      </c>
      <c r="FG22" s="59">
        <v>0</v>
      </c>
      <c r="FH22" s="59">
        <v>0</v>
      </c>
      <c r="FI22" s="59">
        <v>0</v>
      </c>
      <c r="FJ22" s="7"/>
      <c r="FK22" s="7" t="e">
        <f t="shared" ca="1" si="35"/>
        <v>#NAME?</v>
      </c>
      <c r="FL22" s="7" t="e">
        <f t="shared" ca="1" si="35"/>
        <v>#NAME?</v>
      </c>
      <c r="FM22" s="7" t="e">
        <f t="shared" ca="1" si="35"/>
        <v>#NAME?</v>
      </c>
      <c r="FN22" s="7" t="e">
        <f t="shared" ca="1" si="35"/>
        <v>#NAME?</v>
      </c>
      <c r="FO22" s="7" t="e">
        <f t="shared" ca="1" si="35"/>
        <v>#NAME?</v>
      </c>
      <c r="FP22" s="7" t="e">
        <f t="shared" ca="1" si="35"/>
        <v>#NAME?</v>
      </c>
      <c r="FQ22" s="7" t="e">
        <f t="shared" ca="1" si="35"/>
        <v>#NAME?</v>
      </c>
      <c r="FR22" s="7" t="e">
        <f t="shared" ca="1" si="35"/>
        <v>#NAME?</v>
      </c>
      <c r="FS22" s="7" t="e">
        <f t="shared" ca="1" si="35"/>
        <v>#NAME?</v>
      </c>
      <c r="FT22" s="7" t="e">
        <f t="shared" ca="1" si="35"/>
        <v>#NAME?</v>
      </c>
      <c r="FU22" s="8" t="e">
        <f ca="1">SUM(FK22:FT22)</f>
        <v>#NAME?</v>
      </c>
    </row>
    <row r="23" spans="1:177" x14ac:dyDescent="0.25">
      <c r="A23" s="6" t="s">
        <v>64</v>
      </c>
      <c r="B23" s="14"/>
      <c r="C23" s="13"/>
      <c r="D23" s="12"/>
      <c r="E23" s="56" t="e">
        <f ca="1">IF(E18&lt;C19,0,E18*190)</f>
        <v>#NAME?</v>
      </c>
      <c r="F23" s="26"/>
      <c r="G23" s="64"/>
      <c r="H23" s="81"/>
      <c r="I23" s="26"/>
      <c r="J23" s="57"/>
      <c r="K23" s="60"/>
      <c r="L23" s="60"/>
      <c r="M23" s="60"/>
      <c r="N23" s="60"/>
      <c r="O23" s="60"/>
      <c r="P23" s="60"/>
      <c r="Q23" s="60"/>
      <c r="R23" s="60"/>
      <c r="S23" s="60"/>
      <c r="T23" s="62"/>
      <c r="V23" s="29"/>
      <c r="W23" s="23"/>
      <c r="X23" s="23"/>
      <c r="Y23" s="23"/>
      <c r="Z23" s="23"/>
      <c r="AA23" s="23"/>
      <c r="AB23" s="23"/>
      <c r="AC23" s="23"/>
      <c r="AD23" s="23"/>
      <c r="AE23" s="23"/>
      <c r="AF23" s="101"/>
      <c r="AG23" s="58"/>
      <c r="AI23" s="6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55"/>
      <c r="EE23" s="55"/>
      <c r="EF23" s="55"/>
      <c r="EG23" s="55"/>
      <c r="EH23" s="55"/>
      <c r="EI23" s="55"/>
      <c r="EJ23" s="55"/>
      <c r="EK23" s="55"/>
      <c r="EL23" s="55"/>
      <c r="EM23" s="55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8"/>
    </row>
    <row r="24" spans="1:177" x14ac:dyDescent="0.25">
      <c r="A24" s="6" t="s">
        <v>65</v>
      </c>
      <c r="B24" s="14"/>
      <c r="C24" s="13"/>
      <c r="D24" s="12"/>
      <c r="E24" s="85" t="e">
        <f ca="1">E23*(H24-G24)/(2*365.25)</f>
        <v>#NAME?</v>
      </c>
      <c r="F24" s="26"/>
      <c r="G24" s="64" t="e">
        <f ca="1">G34</f>
        <v>#NAME?</v>
      </c>
      <c r="H24" s="81" t="e">
        <f ca="1">H34</f>
        <v>#NAME?</v>
      </c>
      <c r="I24" s="26"/>
      <c r="J24" s="86" t="e">
        <f t="shared" ref="J24:S25" ca="1" si="40">(AI24*AT24)+(BE24*BP24)+(CA24*CL24)+(CW24*DH24)+(DS24*ED24)+(EO24*EZ24)</f>
        <v>#NAME?</v>
      </c>
      <c r="K24" s="87" t="e">
        <f t="shared" ca="1" si="40"/>
        <v>#NAME?</v>
      </c>
      <c r="L24" s="87" t="e">
        <f t="shared" ca="1" si="40"/>
        <v>#NAME?</v>
      </c>
      <c r="M24" s="87" t="e">
        <f t="shared" ca="1" si="40"/>
        <v>#NAME?</v>
      </c>
      <c r="N24" s="87" t="e">
        <f t="shared" ca="1" si="40"/>
        <v>#NAME?</v>
      </c>
      <c r="O24" s="87" t="e">
        <f t="shared" ca="1" si="40"/>
        <v>#NAME?</v>
      </c>
      <c r="P24" s="87" t="e">
        <f t="shared" ca="1" si="40"/>
        <v>#NAME?</v>
      </c>
      <c r="Q24" s="87" t="e">
        <f t="shared" ca="1" si="40"/>
        <v>#NAME?</v>
      </c>
      <c r="R24" s="87" t="e">
        <f t="shared" ca="1" si="40"/>
        <v>#NAME?</v>
      </c>
      <c r="S24" s="87" t="e">
        <f t="shared" ca="1" si="40"/>
        <v>#NAME?</v>
      </c>
      <c r="T24" s="88" t="e">
        <f ca="1">SUM(J24:S24)</f>
        <v>#NAME?</v>
      </c>
      <c r="U24" s="89"/>
      <c r="V24" s="90" t="e">
        <f t="shared" ref="V24:AE25" ca="1" si="41">$E24*J24</f>
        <v>#NAME?</v>
      </c>
      <c r="W24" s="91" t="e">
        <f t="shared" ca="1" si="41"/>
        <v>#NAME?</v>
      </c>
      <c r="X24" s="91" t="e">
        <f t="shared" ca="1" si="41"/>
        <v>#NAME?</v>
      </c>
      <c r="Y24" s="91" t="e">
        <f t="shared" ca="1" si="41"/>
        <v>#NAME?</v>
      </c>
      <c r="Z24" s="91" t="e">
        <f t="shared" ca="1" si="41"/>
        <v>#NAME?</v>
      </c>
      <c r="AA24" s="91" t="e">
        <f t="shared" ca="1" si="41"/>
        <v>#NAME?</v>
      </c>
      <c r="AB24" s="91" t="e">
        <f t="shared" ca="1" si="41"/>
        <v>#NAME?</v>
      </c>
      <c r="AC24" s="91" t="e">
        <f t="shared" ca="1" si="41"/>
        <v>#NAME?</v>
      </c>
      <c r="AD24" s="91" t="e">
        <f t="shared" ca="1" si="41"/>
        <v>#NAME?</v>
      </c>
      <c r="AE24" s="91" t="e">
        <f t="shared" ca="1" si="41"/>
        <v>#NAME?</v>
      </c>
      <c r="AF24" s="102" t="e">
        <f ca="1">SUM(V24:AE24)</f>
        <v>#NAME?</v>
      </c>
      <c r="AG24" s="106" t="e">
        <f ca="1">AF24-E24</f>
        <v>#NAME?</v>
      </c>
      <c r="AH24" s="89"/>
      <c r="AI24" s="92" t="e">
        <f t="shared" ref="AI24:AR24" ca="1" si="42">IF($H24&lt;=J$8,1,0)</f>
        <v>#NAME?</v>
      </c>
      <c r="AJ24" s="93" t="e">
        <f t="shared" ca="1" si="42"/>
        <v>#NAME?</v>
      </c>
      <c r="AK24" s="93" t="e">
        <f t="shared" ca="1" si="42"/>
        <v>#NAME?</v>
      </c>
      <c r="AL24" s="93" t="e">
        <f t="shared" ca="1" si="42"/>
        <v>#NAME?</v>
      </c>
      <c r="AM24" s="93" t="e">
        <f t="shared" ca="1" si="42"/>
        <v>#NAME?</v>
      </c>
      <c r="AN24" s="93" t="e">
        <f t="shared" ca="1" si="42"/>
        <v>#NAME?</v>
      </c>
      <c r="AO24" s="93" t="e">
        <f t="shared" ca="1" si="42"/>
        <v>#NAME?</v>
      </c>
      <c r="AP24" s="93" t="e">
        <f t="shared" ca="1" si="42"/>
        <v>#NAME?</v>
      </c>
      <c r="AQ24" s="93" t="e">
        <f t="shared" ca="1" si="42"/>
        <v>#NAME?</v>
      </c>
      <c r="AR24" s="93" t="e">
        <f t="shared" ca="1" si="42"/>
        <v>#NAME?</v>
      </c>
      <c r="AS24" s="93"/>
      <c r="AT24" s="94">
        <v>0</v>
      </c>
      <c r="AU24" s="94">
        <v>0</v>
      </c>
      <c r="AV24" s="94">
        <v>0</v>
      </c>
      <c r="AW24" s="94">
        <v>0</v>
      </c>
      <c r="AX24" s="94">
        <v>0</v>
      </c>
      <c r="AY24" s="94">
        <v>0</v>
      </c>
      <c r="AZ24" s="94">
        <v>0</v>
      </c>
      <c r="BA24" s="94">
        <v>0</v>
      </c>
      <c r="BB24" s="94">
        <v>0</v>
      </c>
      <c r="BC24" s="94">
        <v>0</v>
      </c>
      <c r="BD24" s="93"/>
      <c r="BE24" s="93" t="e">
        <f t="shared" ref="BE24:BN25" ca="1" si="43">IF(AND($G24&lt;J$8,J$8&lt;$H24,$H24&lt;=K$8)=TRUE,1,0)</f>
        <v>#NAME?</v>
      </c>
      <c r="BF24" s="93" t="e">
        <f t="shared" ca="1" si="43"/>
        <v>#NAME?</v>
      </c>
      <c r="BG24" s="93" t="e">
        <f t="shared" ca="1" si="43"/>
        <v>#NAME?</v>
      </c>
      <c r="BH24" s="93" t="e">
        <f t="shared" ca="1" si="43"/>
        <v>#NAME?</v>
      </c>
      <c r="BI24" s="93" t="e">
        <f t="shared" ca="1" si="43"/>
        <v>#NAME?</v>
      </c>
      <c r="BJ24" s="93" t="e">
        <f t="shared" ca="1" si="43"/>
        <v>#NAME?</v>
      </c>
      <c r="BK24" s="93" t="e">
        <f t="shared" ca="1" si="43"/>
        <v>#NAME?</v>
      </c>
      <c r="BL24" s="93" t="e">
        <f t="shared" ca="1" si="43"/>
        <v>#NAME?</v>
      </c>
      <c r="BM24" s="93" t="e">
        <f t="shared" ca="1" si="43"/>
        <v>#NAME?</v>
      </c>
      <c r="BN24" s="93" t="e">
        <f t="shared" ca="1" si="43"/>
        <v>#NAME?</v>
      </c>
      <c r="BO24" s="93"/>
      <c r="BP24" s="94" t="e">
        <f t="shared" ref="BP24:BY24" ca="1" si="44">1-((J$8-$G24)/($H24-$G24))^2</f>
        <v>#NAME?</v>
      </c>
      <c r="BQ24" s="94" t="e">
        <f t="shared" ca="1" si="44"/>
        <v>#NAME?</v>
      </c>
      <c r="BR24" s="94" t="e">
        <f t="shared" ca="1" si="44"/>
        <v>#NAME?</v>
      </c>
      <c r="BS24" s="94" t="e">
        <f t="shared" ca="1" si="44"/>
        <v>#NAME?</v>
      </c>
      <c r="BT24" s="94" t="e">
        <f t="shared" ca="1" si="44"/>
        <v>#NAME?</v>
      </c>
      <c r="BU24" s="94" t="e">
        <f t="shared" ca="1" si="44"/>
        <v>#NAME?</v>
      </c>
      <c r="BV24" s="94" t="e">
        <f t="shared" ca="1" si="44"/>
        <v>#NAME?</v>
      </c>
      <c r="BW24" s="94" t="e">
        <f t="shared" ca="1" si="44"/>
        <v>#NAME?</v>
      </c>
      <c r="BX24" s="94" t="e">
        <f t="shared" ca="1" si="44"/>
        <v>#NAME?</v>
      </c>
      <c r="BY24" s="94" t="e">
        <f t="shared" ca="1" si="44"/>
        <v>#NAME?</v>
      </c>
      <c r="BZ24" s="93"/>
      <c r="CA24" s="93" t="e">
        <f t="shared" ref="CA24:CJ25" ca="1" si="45">IF(AND($G24&lt;=J$8,K$8&lt;$H24)=TRUE,1,0)</f>
        <v>#NAME?</v>
      </c>
      <c r="CB24" s="93" t="e">
        <f t="shared" ca="1" si="45"/>
        <v>#NAME?</v>
      </c>
      <c r="CC24" s="93" t="e">
        <f t="shared" ca="1" si="45"/>
        <v>#NAME?</v>
      </c>
      <c r="CD24" s="93" t="e">
        <f t="shared" ca="1" si="45"/>
        <v>#NAME?</v>
      </c>
      <c r="CE24" s="93" t="e">
        <f t="shared" ca="1" si="45"/>
        <v>#NAME?</v>
      </c>
      <c r="CF24" s="93" t="e">
        <f t="shared" ca="1" si="45"/>
        <v>#NAME?</v>
      </c>
      <c r="CG24" s="93" t="e">
        <f t="shared" ca="1" si="45"/>
        <v>#NAME?</v>
      </c>
      <c r="CH24" s="93" t="e">
        <f t="shared" ca="1" si="45"/>
        <v>#NAME?</v>
      </c>
      <c r="CI24" s="93" t="e">
        <f t="shared" ca="1" si="45"/>
        <v>#NAME?</v>
      </c>
      <c r="CJ24" s="93" t="e">
        <f t="shared" ca="1" si="45"/>
        <v>#NAME?</v>
      </c>
      <c r="CK24" s="93"/>
      <c r="CL24" s="94" t="e">
        <f t="shared" ref="CL24:CU24" ca="1" si="46">(((K$8-$G24)^2)-((J$8-$G24)^2))/(($H24-$G24)^2)</f>
        <v>#NAME?</v>
      </c>
      <c r="CM24" s="94" t="e">
        <f t="shared" ca="1" si="46"/>
        <v>#NAME?</v>
      </c>
      <c r="CN24" s="94" t="e">
        <f t="shared" ca="1" si="46"/>
        <v>#NAME?</v>
      </c>
      <c r="CO24" s="94" t="e">
        <f t="shared" ca="1" si="46"/>
        <v>#NAME?</v>
      </c>
      <c r="CP24" s="94" t="e">
        <f t="shared" ca="1" si="46"/>
        <v>#NAME?</v>
      </c>
      <c r="CQ24" s="94" t="e">
        <f t="shared" ca="1" si="46"/>
        <v>#NAME?</v>
      </c>
      <c r="CR24" s="94" t="e">
        <f t="shared" ca="1" si="46"/>
        <v>#NAME?</v>
      </c>
      <c r="CS24" s="94" t="e">
        <f t="shared" ca="1" si="46"/>
        <v>#NAME?</v>
      </c>
      <c r="CT24" s="94" t="e">
        <f t="shared" ca="1" si="46"/>
        <v>#NAME?</v>
      </c>
      <c r="CU24" s="94" t="e">
        <f t="shared" ca="1" si="46"/>
        <v>#NAME?</v>
      </c>
      <c r="CV24" s="93"/>
      <c r="CW24" s="93" t="e">
        <f t="shared" ref="CW24:DF25" ca="1" si="47">IF(AND(J$8&lt;=$G24,$H24&lt;=K$8)=TRUE,1,0)</f>
        <v>#NAME?</v>
      </c>
      <c r="CX24" s="93" t="e">
        <f t="shared" ca="1" si="47"/>
        <v>#NAME?</v>
      </c>
      <c r="CY24" s="93" t="e">
        <f t="shared" ca="1" si="47"/>
        <v>#NAME?</v>
      </c>
      <c r="CZ24" s="93" t="e">
        <f t="shared" ca="1" si="47"/>
        <v>#NAME?</v>
      </c>
      <c r="DA24" s="93" t="e">
        <f t="shared" ca="1" si="47"/>
        <v>#NAME?</v>
      </c>
      <c r="DB24" s="93" t="e">
        <f t="shared" ca="1" si="47"/>
        <v>#NAME?</v>
      </c>
      <c r="DC24" s="93" t="e">
        <f t="shared" ca="1" si="47"/>
        <v>#NAME?</v>
      </c>
      <c r="DD24" s="93" t="e">
        <f t="shared" ca="1" si="47"/>
        <v>#NAME?</v>
      </c>
      <c r="DE24" s="93" t="e">
        <f t="shared" ca="1" si="47"/>
        <v>#NAME?</v>
      </c>
      <c r="DF24" s="93" t="e">
        <f t="shared" ca="1" si="47"/>
        <v>#NAME?</v>
      </c>
      <c r="DG24" s="93"/>
      <c r="DH24" s="95">
        <v>1</v>
      </c>
      <c r="DI24" s="95">
        <v>1</v>
      </c>
      <c r="DJ24" s="95">
        <v>1</v>
      </c>
      <c r="DK24" s="95">
        <v>1</v>
      </c>
      <c r="DL24" s="95">
        <v>1</v>
      </c>
      <c r="DM24" s="95">
        <v>1</v>
      </c>
      <c r="DN24" s="95">
        <v>1</v>
      </c>
      <c r="DO24" s="95">
        <v>1</v>
      </c>
      <c r="DP24" s="95">
        <v>1</v>
      </c>
      <c r="DQ24" s="95">
        <v>1</v>
      </c>
      <c r="DR24" s="93"/>
      <c r="DS24" s="93" t="e">
        <f t="shared" ref="DS24:EB25" ca="1" si="48">IF(AND(J$8&lt;$G24,$G24&lt;K$8,K$8&lt;$H24)=TRUE,1,0)</f>
        <v>#NAME?</v>
      </c>
      <c r="DT24" s="93" t="e">
        <f t="shared" ca="1" si="48"/>
        <v>#NAME?</v>
      </c>
      <c r="DU24" s="93" t="e">
        <f t="shared" ca="1" si="48"/>
        <v>#NAME?</v>
      </c>
      <c r="DV24" s="93" t="e">
        <f t="shared" ca="1" si="48"/>
        <v>#NAME?</v>
      </c>
      <c r="DW24" s="93" t="e">
        <f t="shared" ca="1" si="48"/>
        <v>#NAME?</v>
      </c>
      <c r="DX24" s="93" t="e">
        <f t="shared" ca="1" si="48"/>
        <v>#NAME?</v>
      </c>
      <c r="DY24" s="93" t="e">
        <f t="shared" ca="1" si="48"/>
        <v>#NAME?</v>
      </c>
      <c r="DZ24" s="93" t="e">
        <f t="shared" ca="1" si="48"/>
        <v>#NAME?</v>
      </c>
      <c r="EA24" s="93" t="e">
        <f t="shared" ca="1" si="48"/>
        <v>#NAME?</v>
      </c>
      <c r="EB24" s="93" t="e">
        <f t="shared" ca="1" si="48"/>
        <v>#NAME?</v>
      </c>
      <c r="EC24" s="93"/>
      <c r="ED24" s="94" t="e">
        <f t="shared" ref="ED24:EM24" ca="1" si="49">((K$8-$G24)/($H24-$G24))^2</f>
        <v>#NAME?</v>
      </c>
      <c r="EE24" s="94" t="e">
        <f t="shared" ca="1" si="49"/>
        <v>#NAME?</v>
      </c>
      <c r="EF24" s="94" t="e">
        <f t="shared" ca="1" si="49"/>
        <v>#NAME?</v>
      </c>
      <c r="EG24" s="94" t="e">
        <f t="shared" ca="1" si="49"/>
        <v>#NAME?</v>
      </c>
      <c r="EH24" s="94" t="e">
        <f t="shared" ca="1" si="49"/>
        <v>#NAME?</v>
      </c>
      <c r="EI24" s="94" t="e">
        <f t="shared" ca="1" si="49"/>
        <v>#NAME?</v>
      </c>
      <c r="EJ24" s="94" t="e">
        <f t="shared" ca="1" si="49"/>
        <v>#NAME?</v>
      </c>
      <c r="EK24" s="94" t="e">
        <f t="shared" ca="1" si="49"/>
        <v>#NAME?</v>
      </c>
      <c r="EL24" s="94" t="e">
        <f t="shared" ca="1" si="49"/>
        <v>#NAME?</v>
      </c>
      <c r="EM24" s="94" t="e">
        <f t="shared" ca="1" si="49"/>
        <v>#NAME?</v>
      </c>
      <c r="EN24" s="93"/>
      <c r="EO24" s="93" t="e">
        <f t="shared" ref="EO24:EX25" ca="1" si="50">IF(K$8&lt;=$G24,1,0)</f>
        <v>#NAME?</v>
      </c>
      <c r="EP24" s="93" t="e">
        <f t="shared" ca="1" si="50"/>
        <v>#NAME?</v>
      </c>
      <c r="EQ24" s="93" t="e">
        <f t="shared" ca="1" si="50"/>
        <v>#NAME?</v>
      </c>
      <c r="ER24" s="93" t="e">
        <f t="shared" ca="1" si="50"/>
        <v>#NAME?</v>
      </c>
      <c r="ES24" s="93" t="e">
        <f t="shared" ca="1" si="50"/>
        <v>#NAME?</v>
      </c>
      <c r="ET24" s="93" t="e">
        <f t="shared" ca="1" si="50"/>
        <v>#NAME?</v>
      </c>
      <c r="EU24" s="93" t="e">
        <f t="shared" ca="1" si="50"/>
        <v>#NAME?</v>
      </c>
      <c r="EV24" s="93" t="e">
        <f t="shared" ca="1" si="50"/>
        <v>#NAME?</v>
      </c>
      <c r="EW24" s="93" t="e">
        <f t="shared" ca="1" si="50"/>
        <v>#NAME?</v>
      </c>
      <c r="EX24" s="93" t="e">
        <f t="shared" ca="1" si="50"/>
        <v>#NAME?</v>
      </c>
      <c r="EY24" s="93"/>
      <c r="EZ24" s="94">
        <v>0</v>
      </c>
      <c r="FA24" s="94">
        <v>0</v>
      </c>
      <c r="FB24" s="94">
        <v>0</v>
      </c>
      <c r="FC24" s="94">
        <v>0</v>
      </c>
      <c r="FD24" s="94">
        <v>0</v>
      </c>
      <c r="FE24" s="94">
        <v>0</v>
      </c>
      <c r="FF24" s="94">
        <v>0</v>
      </c>
      <c r="FG24" s="94">
        <v>0</v>
      </c>
      <c r="FH24" s="94">
        <v>0</v>
      </c>
      <c r="FI24" s="94">
        <v>0</v>
      </c>
      <c r="FJ24" s="93"/>
      <c r="FK24" s="93" t="e">
        <f t="shared" ref="FK24:FT25" ca="1" si="51">AI24+BE24+CA24+CW24+DS24+EO24</f>
        <v>#NAME?</v>
      </c>
      <c r="FL24" s="93" t="e">
        <f t="shared" ca="1" si="51"/>
        <v>#NAME?</v>
      </c>
      <c r="FM24" s="93" t="e">
        <f t="shared" ca="1" si="51"/>
        <v>#NAME?</v>
      </c>
      <c r="FN24" s="93" t="e">
        <f t="shared" ca="1" si="51"/>
        <v>#NAME?</v>
      </c>
      <c r="FO24" s="93" t="e">
        <f t="shared" ca="1" si="51"/>
        <v>#NAME?</v>
      </c>
      <c r="FP24" s="93" t="e">
        <f t="shared" ca="1" si="51"/>
        <v>#NAME?</v>
      </c>
      <c r="FQ24" s="93" t="e">
        <f t="shared" ca="1" si="51"/>
        <v>#NAME?</v>
      </c>
      <c r="FR24" s="93" t="e">
        <f t="shared" ca="1" si="51"/>
        <v>#NAME?</v>
      </c>
      <c r="FS24" s="93" t="e">
        <f t="shared" ca="1" si="51"/>
        <v>#NAME?</v>
      </c>
      <c r="FT24" s="93" t="e">
        <f t="shared" ca="1" si="51"/>
        <v>#NAME?</v>
      </c>
      <c r="FU24" s="96" t="e">
        <f ca="1">SUM(FK24:FT24)</f>
        <v>#NAME?</v>
      </c>
    </row>
    <row r="25" spans="1:177" x14ac:dyDescent="0.25">
      <c r="A25" s="6" t="s">
        <v>62</v>
      </c>
      <c r="B25" s="14"/>
      <c r="C25" s="13"/>
      <c r="D25" s="12"/>
      <c r="E25" s="56" t="e">
        <f ca="1">E23*(H25-G25)/365.25</f>
        <v>#NAME?</v>
      </c>
      <c r="F25" s="26"/>
      <c r="G25" s="64" t="e">
        <f ca="1">G35</f>
        <v>#NAME?</v>
      </c>
      <c r="H25" s="81">
        <f>H35</f>
        <v>46022</v>
      </c>
      <c r="I25" s="26"/>
      <c r="J25" s="57" t="e">
        <f t="shared" ca="1" si="40"/>
        <v>#NAME?</v>
      </c>
      <c r="K25" s="60" t="e">
        <f t="shared" ca="1" si="40"/>
        <v>#NAME?</v>
      </c>
      <c r="L25" s="60" t="e">
        <f t="shared" ca="1" si="40"/>
        <v>#NAME?</v>
      </c>
      <c r="M25" s="60" t="e">
        <f t="shared" ca="1" si="40"/>
        <v>#NAME?</v>
      </c>
      <c r="N25" s="60" t="e">
        <f t="shared" ca="1" si="40"/>
        <v>#NAME?</v>
      </c>
      <c r="O25" s="60" t="e">
        <f t="shared" ca="1" si="40"/>
        <v>#NAME?</v>
      </c>
      <c r="P25" s="60" t="e">
        <f t="shared" ca="1" si="40"/>
        <v>#NAME?</v>
      </c>
      <c r="Q25" s="60" t="e">
        <f t="shared" ca="1" si="40"/>
        <v>#NAME?</v>
      </c>
      <c r="R25" s="60" t="e">
        <f t="shared" ca="1" si="40"/>
        <v>#NAME?</v>
      </c>
      <c r="S25" s="60" t="e">
        <f t="shared" ca="1" si="40"/>
        <v>#NAME?</v>
      </c>
      <c r="T25" s="62" t="e">
        <f ca="1">SUM(J25:S25)</f>
        <v>#NAME?</v>
      </c>
      <c r="V25" s="29" t="e">
        <f t="shared" ca="1" si="41"/>
        <v>#NAME?</v>
      </c>
      <c r="W25" s="23" t="e">
        <f t="shared" ca="1" si="41"/>
        <v>#NAME?</v>
      </c>
      <c r="X25" s="23" t="e">
        <f t="shared" ca="1" si="41"/>
        <v>#NAME?</v>
      </c>
      <c r="Y25" s="23" t="e">
        <f t="shared" ca="1" si="41"/>
        <v>#NAME?</v>
      </c>
      <c r="Z25" s="23" t="e">
        <f t="shared" ca="1" si="41"/>
        <v>#NAME?</v>
      </c>
      <c r="AA25" s="23" t="e">
        <f t="shared" ca="1" si="41"/>
        <v>#NAME?</v>
      </c>
      <c r="AB25" s="23" t="e">
        <f t="shared" ca="1" si="41"/>
        <v>#NAME?</v>
      </c>
      <c r="AC25" s="23" t="e">
        <f t="shared" ca="1" si="41"/>
        <v>#NAME?</v>
      </c>
      <c r="AD25" s="23" t="e">
        <f t="shared" ca="1" si="41"/>
        <v>#NAME?</v>
      </c>
      <c r="AE25" s="23" t="e">
        <f t="shared" ca="1" si="41"/>
        <v>#NAME?</v>
      </c>
      <c r="AF25" s="101" t="e">
        <f ca="1">SUM(V25:AE25)</f>
        <v>#NAME?</v>
      </c>
      <c r="AG25" s="105" t="e">
        <f ca="1">AF25-E25</f>
        <v>#NAME?</v>
      </c>
      <c r="AI25" s="6">
        <f t="shared" ref="AI25" si="52">IF($H25&lt;=J$8,1,0)</f>
        <v>0</v>
      </c>
      <c r="AJ25" s="7">
        <f t="shared" ref="AJ25" si="53">IF($H25&lt;=K$8,1,0)</f>
        <v>0</v>
      </c>
      <c r="AK25" s="7">
        <f t="shared" ref="AK25" si="54">IF($H25&lt;=L$8,1,0)</f>
        <v>0</v>
      </c>
      <c r="AL25" s="7">
        <f t="shared" ref="AL25" si="55">IF($H25&lt;=M$8,1,0)</f>
        <v>0</v>
      </c>
      <c r="AM25" s="7">
        <f t="shared" ref="AM25" si="56">IF($H25&lt;=N$8,1,0)</f>
        <v>0</v>
      </c>
      <c r="AN25" s="7">
        <f t="shared" ref="AN25" si="57">IF($H25&lt;=O$8,1,0)</f>
        <v>0</v>
      </c>
      <c r="AO25" s="7">
        <f t="shared" ref="AO25" si="58">IF($H25&lt;=P$8,1,0)</f>
        <v>0</v>
      </c>
      <c r="AP25" s="7">
        <f t="shared" ref="AP25" si="59">IF($H25&lt;=Q$8,1,0)</f>
        <v>0</v>
      </c>
      <c r="AQ25" s="7">
        <f t="shared" ref="AQ25" si="60">IF($H25&lt;=R$8,1,0)</f>
        <v>0</v>
      </c>
      <c r="AR25" s="7">
        <f t="shared" ref="AR25" si="61">IF($H25&lt;=S$8,1,0)</f>
        <v>0</v>
      </c>
      <c r="AS25" s="7"/>
      <c r="AT25" s="59">
        <v>0</v>
      </c>
      <c r="AU25" s="59">
        <v>0</v>
      </c>
      <c r="AV25" s="59">
        <v>0</v>
      </c>
      <c r="AW25" s="59">
        <v>0</v>
      </c>
      <c r="AX25" s="59">
        <v>0</v>
      </c>
      <c r="AY25" s="59">
        <v>0</v>
      </c>
      <c r="AZ25" s="59">
        <v>0</v>
      </c>
      <c r="BA25" s="59">
        <v>0</v>
      </c>
      <c r="BB25" s="59">
        <v>0</v>
      </c>
      <c r="BC25" s="59">
        <v>0</v>
      </c>
      <c r="BD25" s="7"/>
      <c r="BE25" s="7" t="e">
        <f t="shared" ca="1" si="43"/>
        <v>#NAME?</v>
      </c>
      <c r="BF25" s="7" t="e">
        <f t="shared" ca="1" si="43"/>
        <v>#NAME?</v>
      </c>
      <c r="BG25" s="7" t="e">
        <f t="shared" ca="1" si="43"/>
        <v>#NAME?</v>
      </c>
      <c r="BH25" s="7" t="e">
        <f t="shared" ca="1" si="43"/>
        <v>#NAME?</v>
      </c>
      <c r="BI25" s="7" t="e">
        <f t="shared" ca="1" si="43"/>
        <v>#NAME?</v>
      </c>
      <c r="BJ25" s="7" t="e">
        <f t="shared" ca="1" si="43"/>
        <v>#NAME?</v>
      </c>
      <c r="BK25" s="7" t="e">
        <f t="shared" ca="1" si="43"/>
        <v>#NAME?</v>
      </c>
      <c r="BL25" s="7" t="e">
        <f t="shared" ca="1" si="43"/>
        <v>#NAME?</v>
      </c>
      <c r="BM25" s="7" t="e">
        <f t="shared" ca="1" si="43"/>
        <v>#NAME?</v>
      </c>
      <c r="BN25" s="7" t="e">
        <f t="shared" ca="1" si="43"/>
        <v>#NAME?</v>
      </c>
      <c r="BO25" s="7"/>
      <c r="BP25" s="55" t="e">
        <f t="shared" ref="BP25:BY25" ca="1" si="62">($H25-J$8)/($H25-$G25)</f>
        <v>#NAME?</v>
      </c>
      <c r="BQ25" s="55" t="e">
        <f t="shared" ca="1" si="62"/>
        <v>#NAME?</v>
      </c>
      <c r="BR25" s="55" t="e">
        <f t="shared" ca="1" si="62"/>
        <v>#NAME?</v>
      </c>
      <c r="BS25" s="55" t="e">
        <f t="shared" ca="1" si="62"/>
        <v>#NAME?</v>
      </c>
      <c r="BT25" s="55" t="e">
        <f t="shared" ca="1" si="62"/>
        <v>#NAME?</v>
      </c>
      <c r="BU25" s="55" t="e">
        <f t="shared" ca="1" si="62"/>
        <v>#NAME?</v>
      </c>
      <c r="BV25" s="55" t="e">
        <f t="shared" ca="1" si="62"/>
        <v>#NAME?</v>
      </c>
      <c r="BW25" s="55" t="e">
        <f t="shared" ca="1" si="62"/>
        <v>#NAME?</v>
      </c>
      <c r="BX25" s="55" t="e">
        <f t="shared" ca="1" si="62"/>
        <v>#NAME?</v>
      </c>
      <c r="BY25" s="55" t="e">
        <f t="shared" ca="1" si="62"/>
        <v>#NAME?</v>
      </c>
      <c r="BZ25" s="7"/>
      <c r="CA25" s="7" t="e">
        <f t="shared" ca="1" si="45"/>
        <v>#NAME?</v>
      </c>
      <c r="CB25" s="7" t="e">
        <f t="shared" ca="1" si="45"/>
        <v>#NAME?</v>
      </c>
      <c r="CC25" s="7" t="e">
        <f t="shared" ca="1" si="45"/>
        <v>#NAME?</v>
      </c>
      <c r="CD25" s="7" t="e">
        <f t="shared" ca="1" si="45"/>
        <v>#NAME?</v>
      </c>
      <c r="CE25" s="7" t="e">
        <f t="shared" ca="1" si="45"/>
        <v>#NAME?</v>
      </c>
      <c r="CF25" s="7" t="e">
        <f t="shared" ca="1" si="45"/>
        <v>#NAME?</v>
      </c>
      <c r="CG25" s="7" t="e">
        <f t="shared" ca="1" si="45"/>
        <v>#NAME?</v>
      </c>
      <c r="CH25" s="7" t="e">
        <f t="shared" ca="1" si="45"/>
        <v>#NAME?</v>
      </c>
      <c r="CI25" s="7" t="e">
        <f t="shared" ca="1" si="45"/>
        <v>#NAME?</v>
      </c>
      <c r="CJ25" s="7" t="e">
        <f t="shared" ca="1" si="45"/>
        <v>#NAME?</v>
      </c>
      <c r="CK25" s="7"/>
      <c r="CL25" s="55" t="e">
        <f t="shared" ref="CL25:CU25" ca="1" si="63">(K$8-J$8)/($H25-$G25)</f>
        <v>#NAME?</v>
      </c>
      <c r="CM25" s="55" t="e">
        <f t="shared" ca="1" si="63"/>
        <v>#NAME?</v>
      </c>
      <c r="CN25" s="55" t="e">
        <f t="shared" ca="1" si="63"/>
        <v>#NAME?</v>
      </c>
      <c r="CO25" s="55" t="e">
        <f t="shared" ca="1" si="63"/>
        <v>#NAME?</v>
      </c>
      <c r="CP25" s="55" t="e">
        <f t="shared" ca="1" si="63"/>
        <v>#NAME?</v>
      </c>
      <c r="CQ25" s="55" t="e">
        <f t="shared" ca="1" si="63"/>
        <v>#NAME?</v>
      </c>
      <c r="CR25" s="55" t="e">
        <f t="shared" ca="1" si="63"/>
        <v>#NAME?</v>
      </c>
      <c r="CS25" s="55" t="e">
        <f t="shared" ca="1" si="63"/>
        <v>#NAME?</v>
      </c>
      <c r="CT25" s="55" t="e">
        <f t="shared" ca="1" si="63"/>
        <v>#NAME?</v>
      </c>
      <c r="CU25" s="55" t="e">
        <f t="shared" ca="1" si="63"/>
        <v>#NAME?</v>
      </c>
      <c r="CV25" s="7"/>
      <c r="CW25" s="7" t="e">
        <f t="shared" ca="1" si="47"/>
        <v>#NAME?</v>
      </c>
      <c r="CX25" s="7" t="e">
        <f t="shared" ca="1" si="47"/>
        <v>#NAME?</v>
      </c>
      <c r="CY25" s="7" t="e">
        <f t="shared" ca="1" si="47"/>
        <v>#NAME?</v>
      </c>
      <c r="CZ25" s="7" t="e">
        <f t="shared" ca="1" si="47"/>
        <v>#NAME?</v>
      </c>
      <c r="DA25" s="7" t="e">
        <f t="shared" ca="1" si="47"/>
        <v>#NAME?</v>
      </c>
      <c r="DB25" s="7" t="e">
        <f t="shared" ca="1" si="47"/>
        <v>#NAME?</v>
      </c>
      <c r="DC25" s="7" t="e">
        <f t="shared" ca="1" si="47"/>
        <v>#NAME?</v>
      </c>
      <c r="DD25" s="7" t="e">
        <f t="shared" ca="1" si="47"/>
        <v>#NAME?</v>
      </c>
      <c r="DE25" s="7" t="e">
        <f t="shared" ca="1" si="47"/>
        <v>#NAME?</v>
      </c>
      <c r="DF25" s="7" t="e">
        <f t="shared" ca="1" si="47"/>
        <v>#NAME?</v>
      </c>
      <c r="DG25" s="7"/>
      <c r="DH25" s="39">
        <v>1</v>
      </c>
      <c r="DI25" s="39">
        <v>1</v>
      </c>
      <c r="DJ25" s="39">
        <v>1</v>
      </c>
      <c r="DK25" s="39">
        <v>1</v>
      </c>
      <c r="DL25" s="39">
        <v>1</v>
      </c>
      <c r="DM25" s="39">
        <v>1</v>
      </c>
      <c r="DN25" s="39">
        <v>1</v>
      </c>
      <c r="DO25" s="39">
        <v>1</v>
      </c>
      <c r="DP25" s="39">
        <v>1</v>
      </c>
      <c r="DQ25" s="39">
        <v>1</v>
      </c>
      <c r="DR25" s="7"/>
      <c r="DS25" s="7" t="e">
        <f t="shared" ca="1" si="48"/>
        <v>#NAME?</v>
      </c>
      <c r="DT25" s="7" t="e">
        <f t="shared" ca="1" si="48"/>
        <v>#NAME?</v>
      </c>
      <c r="DU25" s="7" t="e">
        <f t="shared" ca="1" si="48"/>
        <v>#NAME?</v>
      </c>
      <c r="DV25" s="7" t="e">
        <f t="shared" ca="1" si="48"/>
        <v>#NAME?</v>
      </c>
      <c r="DW25" s="7" t="e">
        <f t="shared" ca="1" si="48"/>
        <v>#NAME?</v>
      </c>
      <c r="DX25" s="7" t="e">
        <f t="shared" ca="1" si="48"/>
        <v>#NAME?</v>
      </c>
      <c r="DY25" s="7" t="e">
        <f t="shared" ca="1" si="48"/>
        <v>#NAME?</v>
      </c>
      <c r="DZ25" s="7" t="e">
        <f t="shared" ca="1" si="48"/>
        <v>#NAME?</v>
      </c>
      <c r="EA25" s="7" t="e">
        <f t="shared" ca="1" si="48"/>
        <v>#NAME?</v>
      </c>
      <c r="EB25" s="7" t="e">
        <f t="shared" ca="1" si="48"/>
        <v>#NAME?</v>
      </c>
      <c r="EC25" s="7"/>
      <c r="ED25" s="55" t="e">
        <f t="shared" ref="ED25:EM25" ca="1" si="64">(K$8-$G25)/($H25-$G25)</f>
        <v>#NAME?</v>
      </c>
      <c r="EE25" s="55" t="e">
        <f t="shared" ca="1" si="64"/>
        <v>#NAME?</v>
      </c>
      <c r="EF25" s="55" t="e">
        <f t="shared" ca="1" si="64"/>
        <v>#NAME?</v>
      </c>
      <c r="EG25" s="55" t="e">
        <f t="shared" ca="1" si="64"/>
        <v>#NAME?</v>
      </c>
      <c r="EH25" s="55" t="e">
        <f t="shared" ca="1" si="64"/>
        <v>#NAME?</v>
      </c>
      <c r="EI25" s="55" t="e">
        <f t="shared" ca="1" si="64"/>
        <v>#NAME?</v>
      </c>
      <c r="EJ25" s="55" t="e">
        <f t="shared" ca="1" si="64"/>
        <v>#NAME?</v>
      </c>
      <c r="EK25" s="55" t="e">
        <f t="shared" ca="1" si="64"/>
        <v>#NAME?</v>
      </c>
      <c r="EL25" s="55" t="e">
        <f t="shared" ca="1" si="64"/>
        <v>#NAME?</v>
      </c>
      <c r="EM25" s="55" t="e">
        <f t="shared" ca="1" si="64"/>
        <v>#NAME?</v>
      </c>
      <c r="EN25" s="7"/>
      <c r="EO25" s="7" t="e">
        <f t="shared" ca="1" si="50"/>
        <v>#NAME?</v>
      </c>
      <c r="EP25" s="7" t="e">
        <f t="shared" ca="1" si="50"/>
        <v>#NAME?</v>
      </c>
      <c r="EQ25" s="7" t="e">
        <f t="shared" ca="1" si="50"/>
        <v>#NAME?</v>
      </c>
      <c r="ER25" s="7" t="e">
        <f t="shared" ca="1" si="50"/>
        <v>#NAME?</v>
      </c>
      <c r="ES25" s="7" t="e">
        <f t="shared" ca="1" si="50"/>
        <v>#NAME?</v>
      </c>
      <c r="ET25" s="7" t="e">
        <f t="shared" ca="1" si="50"/>
        <v>#NAME?</v>
      </c>
      <c r="EU25" s="7" t="e">
        <f t="shared" ca="1" si="50"/>
        <v>#NAME?</v>
      </c>
      <c r="EV25" s="7" t="e">
        <f t="shared" ca="1" si="50"/>
        <v>#NAME?</v>
      </c>
      <c r="EW25" s="7" t="e">
        <f t="shared" ca="1" si="50"/>
        <v>#NAME?</v>
      </c>
      <c r="EX25" s="7" t="e">
        <f t="shared" ca="1" si="50"/>
        <v>#NAME?</v>
      </c>
      <c r="EY25" s="7"/>
      <c r="EZ25" s="59">
        <v>0</v>
      </c>
      <c r="FA25" s="59">
        <v>0</v>
      </c>
      <c r="FB25" s="59">
        <v>0</v>
      </c>
      <c r="FC25" s="59">
        <v>0</v>
      </c>
      <c r="FD25" s="59">
        <v>0</v>
      </c>
      <c r="FE25" s="59">
        <v>0</v>
      </c>
      <c r="FF25" s="59">
        <v>0</v>
      </c>
      <c r="FG25" s="59">
        <v>0</v>
      </c>
      <c r="FH25" s="59">
        <v>0</v>
      </c>
      <c r="FI25" s="59">
        <v>0</v>
      </c>
      <c r="FJ25" s="7"/>
      <c r="FK25" s="7" t="e">
        <f t="shared" ca="1" si="51"/>
        <v>#NAME?</v>
      </c>
      <c r="FL25" s="7" t="e">
        <f t="shared" ca="1" si="51"/>
        <v>#NAME?</v>
      </c>
      <c r="FM25" s="7" t="e">
        <f t="shared" ca="1" si="51"/>
        <v>#NAME?</v>
      </c>
      <c r="FN25" s="7" t="e">
        <f t="shared" ca="1" si="51"/>
        <v>#NAME?</v>
      </c>
      <c r="FO25" s="7" t="e">
        <f t="shared" ca="1" si="51"/>
        <v>#NAME?</v>
      </c>
      <c r="FP25" s="7" t="e">
        <f t="shared" ca="1" si="51"/>
        <v>#NAME?</v>
      </c>
      <c r="FQ25" s="7" t="e">
        <f t="shared" ca="1" si="51"/>
        <v>#NAME?</v>
      </c>
      <c r="FR25" s="7" t="e">
        <f t="shared" ca="1" si="51"/>
        <v>#NAME?</v>
      </c>
      <c r="FS25" s="7" t="e">
        <f t="shared" ca="1" si="51"/>
        <v>#NAME?</v>
      </c>
      <c r="FT25" s="7" t="e">
        <f t="shared" ca="1" si="51"/>
        <v>#NAME?</v>
      </c>
      <c r="FU25" s="8" t="e">
        <f ca="1">SUM(FK25:FT25)</f>
        <v>#NAME?</v>
      </c>
    </row>
    <row r="26" spans="1:177" ht="7.5" customHeight="1" x14ac:dyDescent="0.25">
      <c r="A26" s="18"/>
      <c r="B26" s="19"/>
      <c r="C26" s="19"/>
      <c r="D26" s="19"/>
      <c r="E26" s="20"/>
      <c r="F26" s="7"/>
      <c r="G26" s="6"/>
      <c r="H26" s="8"/>
      <c r="I26" s="7"/>
      <c r="J26" s="18"/>
      <c r="K26" s="19"/>
      <c r="L26" s="19"/>
      <c r="M26" s="19"/>
      <c r="N26" s="19"/>
      <c r="O26" s="19"/>
      <c r="P26" s="19"/>
      <c r="Q26" s="19"/>
      <c r="R26" s="19"/>
      <c r="S26" s="19"/>
      <c r="T26" s="20"/>
      <c r="V26" s="18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20"/>
      <c r="AI26" s="18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20"/>
    </row>
    <row r="27" spans="1:177" ht="7.5" customHeight="1" x14ac:dyDescent="0.25">
      <c r="A27" s="7"/>
      <c r="B27" s="7"/>
      <c r="C27" s="7"/>
      <c r="D27" s="7"/>
      <c r="E27" s="7"/>
      <c r="F27" s="7"/>
      <c r="G27" s="6"/>
      <c r="H27" s="8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177" ht="15" customHeight="1" x14ac:dyDescent="0.25">
      <c r="A28" s="43" t="s">
        <v>51</v>
      </c>
      <c r="B28" s="107" t="s">
        <v>22</v>
      </c>
      <c r="C28" s="107"/>
      <c r="D28" s="107"/>
      <c r="E28" s="65" t="s">
        <v>3</v>
      </c>
      <c r="F28" s="65"/>
      <c r="G28" s="45" t="s">
        <v>20</v>
      </c>
      <c r="H28" s="46" t="s">
        <v>21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177" ht="15" customHeight="1" x14ac:dyDescent="0.25">
      <c r="A29" s="6"/>
      <c r="B29" s="48" t="s">
        <v>0</v>
      </c>
      <c r="C29" s="9" t="s">
        <v>1</v>
      </c>
      <c r="D29" s="10" t="s">
        <v>2</v>
      </c>
      <c r="E29" s="45" t="s">
        <v>23</v>
      </c>
      <c r="F29" s="45"/>
      <c r="G29" s="7"/>
      <c r="H29" s="8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177" ht="15" customHeight="1" x14ac:dyDescent="0.25">
      <c r="A30" s="6" t="s">
        <v>49</v>
      </c>
      <c r="B30" s="48"/>
      <c r="C30" s="9"/>
      <c r="D30" s="10"/>
      <c r="E30" s="52"/>
      <c r="F30" s="52"/>
      <c r="G30" s="78">
        <v>42370</v>
      </c>
      <c r="H30" s="79">
        <v>46022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177" ht="15" customHeight="1" x14ac:dyDescent="0.25">
      <c r="A31" s="66" t="s">
        <v>53</v>
      </c>
      <c r="B31" s="49">
        <v>8</v>
      </c>
      <c r="C31" s="50">
        <v>10</v>
      </c>
      <c r="D31" s="51">
        <v>12</v>
      </c>
      <c r="E31" s="26" t="e">
        <f ca="1">_xll.RiskPert(B31,C31,D31)*365.25/12</f>
        <v>#NAME?</v>
      </c>
      <c r="F31" s="26"/>
      <c r="G31" s="82">
        <f>G30</f>
        <v>42370</v>
      </c>
      <c r="H31" s="63" t="e">
        <f ca="1">G31+E31</f>
        <v>#NAME?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177" ht="15" customHeight="1" x14ac:dyDescent="0.25">
      <c r="A32" s="66" t="s">
        <v>57</v>
      </c>
      <c r="B32" s="49">
        <v>2</v>
      </c>
      <c r="C32" s="50">
        <v>3</v>
      </c>
      <c r="D32" s="51">
        <v>4</v>
      </c>
      <c r="E32" s="26" t="e">
        <f ca="1">_xll.RiskPert(B32,C32,D32)*365.25/12</f>
        <v>#NAME?</v>
      </c>
      <c r="F32" s="26"/>
      <c r="G32" s="47" t="e">
        <f ca="1">H31</f>
        <v>#NAME?</v>
      </c>
      <c r="H32" s="63" t="e">
        <f ca="1">G32+E32</f>
        <v>#NAME?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15" customHeight="1" x14ac:dyDescent="0.25">
      <c r="A33" s="66" t="s">
        <v>59</v>
      </c>
      <c r="B33" s="49"/>
      <c r="C33" s="98">
        <v>3</v>
      </c>
      <c r="D33" s="51"/>
      <c r="E33" s="99">
        <f>C33*365.25/12</f>
        <v>91.3125</v>
      </c>
      <c r="F33" s="26"/>
      <c r="G33" s="47" t="e">
        <f ca="1">H32</f>
        <v>#NAME?</v>
      </c>
      <c r="H33" s="63" t="e">
        <f ca="1">G33+E33</f>
        <v>#NAME?</v>
      </c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15" customHeight="1" x14ac:dyDescent="0.25">
      <c r="A34" s="66" t="s">
        <v>58</v>
      </c>
      <c r="B34" s="49">
        <v>18</v>
      </c>
      <c r="C34" s="50">
        <v>22</v>
      </c>
      <c r="D34" s="51">
        <v>33</v>
      </c>
      <c r="E34" s="26" t="e">
        <f ca="1">_xll.RiskPert(B34,C34,D34)*365.25/12</f>
        <v>#NAME?</v>
      </c>
      <c r="F34" s="26"/>
      <c r="G34" s="47" t="e">
        <f ca="1">H33</f>
        <v>#NAME?</v>
      </c>
      <c r="H34" s="63" t="e">
        <f ca="1">G34+E34</f>
        <v>#NAME?</v>
      </c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15" customHeight="1" x14ac:dyDescent="0.25">
      <c r="A35" s="67" t="s">
        <v>54</v>
      </c>
      <c r="B35" s="68"/>
      <c r="C35" s="69"/>
      <c r="D35" s="70"/>
      <c r="E35" s="97" t="e">
        <f ca="1">H35-G35</f>
        <v>#NAME?</v>
      </c>
      <c r="F35" s="71"/>
      <c r="G35" s="72" t="e">
        <f ca="1">H34</f>
        <v>#NAME?</v>
      </c>
      <c r="H35" s="73">
        <f>H30</f>
        <v>46022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6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x14ac:dyDescent="0.25"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33" x14ac:dyDescent="0.25">
      <c r="A38" s="43" t="s">
        <v>16</v>
      </c>
      <c r="B38" s="4"/>
      <c r="C38" s="4"/>
      <c r="D38" s="30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4"/>
      <c r="V38" s="32" t="s">
        <v>5</v>
      </c>
      <c r="W38" s="32" t="s">
        <v>6</v>
      </c>
      <c r="X38" s="32" t="s">
        <v>7</v>
      </c>
      <c r="Y38" s="32" t="s">
        <v>8</v>
      </c>
      <c r="Z38" s="32" t="s">
        <v>9</v>
      </c>
      <c r="AA38" s="32" t="s">
        <v>10</v>
      </c>
      <c r="AB38" s="32" t="s">
        <v>11</v>
      </c>
      <c r="AC38" s="32" t="s">
        <v>12</v>
      </c>
      <c r="AD38" s="32" t="s">
        <v>13</v>
      </c>
      <c r="AE38" s="32" t="s">
        <v>14</v>
      </c>
      <c r="AF38" s="32" t="s">
        <v>15</v>
      </c>
      <c r="AG38" s="33" t="s">
        <v>70</v>
      </c>
    </row>
    <row r="39" spans="1:33" ht="6" customHeight="1" x14ac:dyDescent="0.25">
      <c r="A39" s="6"/>
      <c r="B39" s="7"/>
      <c r="C39" s="7"/>
      <c r="D39" s="34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8"/>
    </row>
    <row r="40" spans="1:33" x14ac:dyDescent="0.25">
      <c r="A40" s="36" t="s">
        <v>45</v>
      </c>
      <c r="B40" s="7"/>
      <c r="C40" s="7"/>
      <c r="D40" s="7"/>
      <c r="E40" s="7"/>
      <c r="F40" s="7"/>
      <c r="G40" s="7"/>
      <c r="H40" s="7"/>
      <c r="I40" s="7"/>
      <c r="J40" s="7"/>
      <c r="K40" s="27"/>
      <c r="L40" s="7"/>
      <c r="M40" s="7"/>
      <c r="N40" s="7"/>
      <c r="O40" s="7"/>
      <c r="P40" s="7"/>
      <c r="Q40" s="7"/>
      <c r="R40" s="7"/>
      <c r="S40" s="7"/>
      <c r="T40" s="7"/>
      <c r="U40" s="7"/>
      <c r="V40" s="23" t="e">
        <f t="shared" ref="V40:AE40" ca="1" si="65">SUM(V10:V14)</f>
        <v>#NAME?</v>
      </c>
      <c r="W40" s="23" t="e">
        <f t="shared" ca="1" si="65"/>
        <v>#NAME?</v>
      </c>
      <c r="X40" s="23" t="e">
        <f t="shared" ca="1" si="65"/>
        <v>#NAME?</v>
      </c>
      <c r="Y40" s="23" t="e">
        <f t="shared" ca="1" si="65"/>
        <v>#NAME?</v>
      </c>
      <c r="Z40" s="23" t="e">
        <f t="shared" ca="1" si="65"/>
        <v>#NAME?</v>
      </c>
      <c r="AA40" s="23" t="e">
        <f t="shared" ca="1" si="65"/>
        <v>#NAME?</v>
      </c>
      <c r="AB40" s="23" t="e">
        <f t="shared" ca="1" si="65"/>
        <v>#NAME?</v>
      </c>
      <c r="AC40" s="23" t="e">
        <f t="shared" ca="1" si="65"/>
        <v>#NAME?</v>
      </c>
      <c r="AD40" s="23" t="e">
        <f t="shared" ca="1" si="65"/>
        <v>#NAME?</v>
      </c>
      <c r="AE40" s="23" t="e">
        <f t="shared" ca="1" si="65"/>
        <v>#NAME?</v>
      </c>
      <c r="AF40" s="23" t="e">
        <f ca="1">SUM(V40:AE40)</f>
        <v>#NAME?</v>
      </c>
      <c r="AG40" s="105" t="e">
        <f ca="1">AF40-SUM(E10:E14)</f>
        <v>#NAME?</v>
      </c>
    </row>
    <row r="41" spans="1:33" x14ac:dyDescent="0.25">
      <c r="A41" s="36" t="s">
        <v>46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23" t="e">
        <f t="shared" ref="V41:AE41" ca="1" si="66">SUM(V21:V25)</f>
        <v>#NAME?</v>
      </c>
      <c r="W41" s="23" t="e">
        <f t="shared" ca="1" si="66"/>
        <v>#NAME?</v>
      </c>
      <c r="X41" s="23" t="e">
        <f t="shared" ca="1" si="66"/>
        <v>#NAME?</v>
      </c>
      <c r="Y41" s="23" t="e">
        <f t="shared" ca="1" si="66"/>
        <v>#NAME?</v>
      </c>
      <c r="Z41" s="23" t="e">
        <f t="shared" ca="1" si="66"/>
        <v>#NAME?</v>
      </c>
      <c r="AA41" s="23" t="e">
        <f t="shared" ca="1" si="66"/>
        <v>#NAME?</v>
      </c>
      <c r="AB41" s="23" t="e">
        <f t="shared" ca="1" si="66"/>
        <v>#NAME?</v>
      </c>
      <c r="AC41" s="23" t="e">
        <f t="shared" ca="1" si="66"/>
        <v>#NAME?</v>
      </c>
      <c r="AD41" s="23" t="e">
        <f t="shared" ca="1" si="66"/>
        <v>#NAME?</v>
      </c>
      <c r="AE41" s="23" t="e">
        <f t="shared" ca="1" si="66"/>
        <v>#NAME?</v>
      </c>
      <c r="AF41" s="23" t="e">
        <f ca="1">SUM(V41:AE41)</f>
        <v>#NAME?</v>
      </c>
      <c r="AG41" s="105" t="e">
        <f ca="1">AF41-(SUM(E21:E22)+SUM(E24:E25))</f>
        <v>#NAME?</v>
      </c>
    </row>
    <row r="42" spans="1:33" x14ac:dyDescent="0.25">
      <c r="A42" s="36" t="s">
        <v>47</v>
      </c>
      <c r="B42" s="7"/>
      <c r="C42" s="7"/>
      <c r="D42" s="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7"/>
      <c r="V42" s="23" t="e">
        <f t="shared" ref="V42:AE42" ca="1" si="67">V41-V40</f>
        <v>#NAME?</v>
      </c>
      <c r="W42" s="23" t="e">
        <f t="shared" ca="1" si="67"/>
        <v>#NAME?</v>
      </c>
      <c r="X42" s="23" t="e">
        <f t="shared" ca="1" si="67"/>
        <v>#NAME?</v>
      </c>
      <c r="Y42" s="23" t="e">
        <f t="shared" ca="1" si="67"/>
        <v>#NAME?</v>
      </c>
      <c r="Z42" s="23" t="e">
        <f t="shared" ca="1" si="67"/>
        <v>#NAME?</v>
      </c>
      <c r="AA42" s="23" t="e">
        <f t="shared" ca="1" si="67"/>
        <v>#NAME?</v>
      </c>
      <c r="AB42" s="23" t="e">
        <f t="shared" ca="1" si="67"/>
        <v>#NAME?</v>
      </c>
      <c r="AC42" s="23" t="e">
        <f t="shared" ca="1" si="67"/>
        <v>#NAME?</v>
      </c>
      <c r="AD42" s="23" t="e">
        <f t="shared" ca="1" si="67"/>
        <v>#NAME?</v>
      </c>
      <c r="AE42" s="23" t="e">
        <f t="shared" ca="1" si="67"/>
        <v>#NAME?</v>
      </c>
      <c r="AF42" s="23" t="e">
        <f ca="1">SUM(V42:AE42)</f>
        <v>#NAME?</v>
      </c>
      <c r="AG42" s="24"/>
    </row>
    <row r="43" spans="1:33" x14ac:dyDescent="0.25">
      <c r="A43" s="6" t="s">
        <v>4</v>
      </c>
      <c r="B43" s="38">
        <v>0.06</v>
      </c>
      <c r="C43" s="7"/>
      <c r="D43" s="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7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4"/>
    </row>
    <row r="44" spans="1:33" x14ac:dyDescent="0.25">
      <c r="A44" s="36" t="s">
        <v>17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5">
        <f>1/SQRT(1+B43)</f>
        <v>0.97128586235726422</v>
      </c>
      <c r="W44" s="75">
        <f>V44/(1+$B43)</f>
        <v>0.91630741731817378</v>
      </c>
      <c r="X44" s="75">
        <f t="shared" ref="X44:AE44" si="68">W44/(1+$B43)</f>
        <v>0.86444095973412616</v>
      </c>
      <c r="Y44" s="75">
        <f t="shared" si="68"/>
        <v>0.81551033937181705</v>
      </c>
      <c r="Z44" s="75">
        <f t="shared" si="68"/>
        <v>0.76934937676586512</v>
      </c>
      <c r="AA44" s="75">
        <f t="shared" si="68"/>
        <v>0.72580129883572175</v>
      </c>
      <c r="AB44" s="75">
        <f t="shared" si="68"/>
        <v>0.68471820644879411</v>
      </c>
      <c r="AC44" s="75">
        <f t="shared" si="68"/>
        <v>0.64596057212150382</v>
      </c>
      <c r="AD44" s="75">
        <f t="shared" si="68"/>
        <v>0.60939676615236205</v>
      </c>
      <c r="AE44" s="75">
        <f t="shared" si="68"/>
        <v>0.57490260957770001</v>
      </c>
      <c r="AF44" s="23"/>
      <c r="AG44" s="24"/>
    </row>
    <row r="45" spans="1:33" ht="15.75" x14ac:dyDescent="0.25">
      <c r="A45" s="36" t="s">
        <v>76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23" t="e">
        <f t="shared" ref="V45:AE45" ca="1" si="69">V42*V44</f>
        <v>#NAME?</v>
      </c>
      <c r="W45" s="23" t="e">
        <f t="shared" ca="1" si="69"/>
        <v>#NAME?</v>
      </c>
      <c r="X45" s="23" t="e">
        <f t="shared" ca="1" si="69"/>
        <v>#NAME?</v>
      </c>
      <c r="Y45" s="23" t="e">
        <f t="shared" ca="1" si="69"/>
        <v>#NAME?</v>
      </c>
      <c r="Z45" s="23" t="e">
        <f t="shared" ca="1" si="69"/>
        <v>#NAME?</v>
      </c>
      <c r="AA45" s="23" t="e">
        <f t="shared" ca="1" si="69"/>
        <v>#NAME?</v>
      </c>
      <c r="AB45" s="23" t="e">
        <f t="shared" ca="1" si="69"/>
        <v>#NAME?</v>
      </c>
      <c r="AC45" s="23" t="e">
        <f t="shared" ca="1" si="69"/>
        <v>#NAME?</v>
      </c>
      <c r="AD45" s="23" t="e">
        <f t="shared" ca="1" si="69"/>
        <v>#NAME?</v>
      </c>
      <c r="AE45" s="23" t="e">
        <f t="shared" ca="1" si="69"/>
        <v>#NAME?</v>
      </c>
      <c r="AF45" s="103" t="e">
        <f ca="1">_xll.RiskOutput("NPV at 10 Years (£k)")+SUM(V45:AE45)</f>
        <v>#NAME?</v>
      </c>
      <c r="AG45" s="105" t="e">
        <f ca="1">AF45-AE46</f>
        <v>#NAME?</v>
      </c>
    </row>
    <row r="46" spans="1:33" x14ac:dyDescent="0.25">
      <c r="A46" s="40" t="s">
        <v>77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23" t="e">
        <f ca="1">V45</f>
        <v>#NAME?</v>
      </c>
      <c r="W46" s="23" t="e">
        <f t="shared" ref="W46:AE46" ca="1" si="70">V46+W45</f>
        <v>#NAME?</v>
      </c>
      <c r="X46" s="23" t="e">
        <f t="shared" ca="1" si="70"/>
        <v>#NAME?</v>
      </c>
      <c r="Y46" s="23" t="e">
        <f t="shared" ca="1" si="70"/>
        <v>#NAME?</v>
      </c>
      <c r="Z46" s="23" t="e">
        <f t="shared" ca="1" si="70"/>
        <v>#NAME?</v>
      </c>
      <c r="AA46" s="23" t="e">
        <f t="shared" ca="1" si="70"/>
        <v>#NAME?</v>
      </c>
      <c r="AB46" s="23" t="e">
        <f t="shared" ca="1" si="70"/>
        <v>#NAME?</v>
      </c>
      <c r="AC46" s="23" t="e">
        <f t="shared" ca="1" si="70"/>
        <v>#NAME?</v>
      </c>
      <c r="AD46" s="23" t="e">
        <f t="shared" ca="1" si="70"/>
        <v>#NAME?</v>
      </c>
      <c r="AE46" s="23" t="e">
        <f t="shared" ca="1" si="70"/>
        <v>#NAME?</v>
      </c>
      <c r="AF46" s="23"/>
      <c r="AG46" s="24"/>
    </row>
    <row r="47" spans="1:33" ht="6.75" customHeight="1" x14ac:dyDescent="0.25">
      <c r="A47" s="18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20"/>
    </row>
    <row r="49" spans="1:1" x14ac:dyDescent="0.25">
      <c r="A49" s="42" t="s">
        <v>18</v>
      </c>
    </row>
    <row r="50" spans="1:1" x14ac:dyDescent="0.25">
      <c r="A50" t="s">
        <v>80</v>
      </c>
    </row>
    <row r="51" spans="1:1" x14ac:dyDescent="0.25">
      <c r="A51" t="s">
        <v>71</v>
      </c>
    </row>
    <row r="52" spans="1:1" x14ac:dyDescent="0.25">
      <c r="A52" t="s">
        <v>67</v>
      </c>
    </row>
    <row r="53" spans="1:1" x14ac:dyDescent="0.25">
      <c r="A53" t="s">
        <v>75</v>
      </c>
    </row>
    <row r="54" spans="1:1" x14ac:dyDescent="0.25">
      <c r="A54" t="s">
        <v>68</v>
      </c>
    </row>
    <row r="55" spans="1:1" x14ac:dyDescent="0.25">
      <c r="A55" t="s">
        <v>69</v>
      </c>
    </row>
    <row r="56" spans="1:1" x14ac:dyDescent="0.25">
      <c r="A56" t="s">
        <v>73</v>
      </c>
    </row>
    <row r="57" spans="1:1" x14ac:dyDescent="0.25">
      <c r="A57" t="s">
        <v>72</v>
      </c>
    </row>
  </sheetData>
  <mergeCells count="22">
    <mergeCell ref="FK8:FU8"/>
    <mergeCell ref="DS6:EM6"/>
    <mergeCell ref="DS8:EB8"/>
    <mergeCell ref="ED8:EM8"/>
    <mergeCell ref="EO6:FI6"/>
    <mergeCell ref="EO8:EX8"/>
    <mergeCell ref="EZ8:FI8"/>
    <mergeCell ref="CA6:CU6"/>
    <mergeCell ref="CA8:CJ8"/>
    <mergeCell ref="CL8:CU8"/>
    <mergeCell ref="CW6:DQ6"/>
    <mergeCell ref="CW8:DF8"/>
    <mergeCell ref="DH8:DQ8"/>
    <mergeCell ref="B28:D28"/>
    <mergeCell ref="AI6:BC6"/>
    <mergeCell ref="AI8:AR8"/>
    <mergeCell ref="AT8:BC8"/>
    <mergeCell ref="BE6:BY6"/>
    <mergeCell ref="BE8:BN8"/>
    <mergeCell ref="BP8:BY8"/>
    <mergeCell ref="B8:E8"/>
    <mergeCell ref="B16:E16"/>
  </mergeCells>
  <conditionalFormatting sqref="T10">
    <cfRule type="cellIs" dxfId="5" priority="7" operator="notEqual">
      <formula>1</formula>
    </cfRule>
  </conditionalFormatting>
  <conditionalFormatting sqref="T24:T25 T21:T22 T11:T14">
    <cfRule type="cellIs" dxfId="4" priority="6" operator="notEqual">
      <formula>1</formula>
    </cfRule>
  </conditionalFormatting>
  <conditionalFormatting sqref="AG10">
    <cfRule type="cellIs" dxfId="3" priority="5" operator="notEqual">
      <formula>0</formula>
    </cfRule>
  </conditionalFormatting>
  <conditionalFormatting sqref="AG24 AG21">
    <cfRule type="cellIs" dxfId="2" priority="4" operator="notEqual">
      <formula>0</formula>
    </cfRule>
  </conditionalFormatting>
  <conditionalFormatting sqref="AG25 AG22 AG11:AG14">
    <cfRule type="cellIs" dxfId="1" priority="2" operator="notEqual">
      <formula>0</formula>
    </cfRule>
  </conditionalFormatting>
  <conditionalFormatting sqref="AG45 AG40:AG41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horizontalDpi="0" verticalDpi="0" r:id="rId1"/>
  <ignoredErrors>
    <ignoredError sqref="E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Packager Shell Object" shapeId="4151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504825</xdr:colOff>
                <xdr:row>2</xdr:row>
                <xdr:rowOff>133350</xdr:rowOff>
              </to>
            </anchor>
          </objectPr>
        </oleObject>
      </mc:Choice>
      <mc:Fallback>
        <oleObject progId="Packager Shell Object" shapeId="4151" r:id="rId4"/>
      </mc:Fallback>
    </mc:AlternateContent>
    <mc:AlternateContent xmlns:mc="http://schemas.openxmlformats.org/markup-compatibility/2006">
      <mc:Choice Requires="x14">
        <oleObject progId="Packager Shell Object" shapeId="4154" r:id="rId6">
          <objectPr defaultSiz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276225</xdr:colOff>
                <xdr:row>2</xdr:row>
                <xdr:rowOff>133350</xdr:rowOff>
              </to>
            </anchor>
          </objectPr>
        </oleObject>
      </mc:Choice>
      <mc:Fallback>
        <oleObject progId="Packager Shell Object" shapeId="4154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Model 6.3 - @RISK for Excel</vt:lpstr>
      <vt:lpstr>ModelRiskSYS1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default</cp:lastModifiedBy>
  <dcterms:created xsi:type="dcterms:W3CDTF">2015-01-17T12:17:29Z</dcterms:created>
  <dcterms:modified xsi:type="dcterms:W3CDTF">2016-03-18T10:58:57Z</dcterms:modified>
</cp:coreProperties>
</file>