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Model 6.1 - @RISK for Excel" sheetId="1" r:id="rId1"/>
    <sheet name="ModelRiskSYS1" sheetId="4" state="hidden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1</definedName>
    <definedName name="_AtRisk_SimSetting_StdRecalcWithoutRiskStaticPercentile" hidden="1">0.5</definedName>
    <definedName name="Pal_Workbook_GUID" hidden="1">"XVHL7TY9ED73BI2T4LR78QFS"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H22" i="1" l="1"/>
  <c r="AS22" i="1" s="1"/>
  <c r="G16" i="1"/>
  <c r="EW16" i="1" s="1"/>
  <c r="G12" i="1"/>
  <c r="G11" i="1"/>
  <c r="EW11" i="1" s="1"/>
  <c r="G28" i="1"/>
  <c r="T10" i="1"/>
  <c r="AG10" i="1" s="1"/>
  <c r="S10" i="1"/>
  <c r="R10" i="1"/>
  <c r="Q10" i="1"/>
  <c r="P10" i="1"/>
  <c r="AC10" i="1" s="1"/>
  <c r="O10" i="1"/>
  <c r="N10" i="1"/>
  <c r="M10" i="1"/>
  <c r="L10" i="1"/>
  <c r="U10" i="1" s="1"/>
  <c r="K10" i="1"/>
  <c r="E10" i="1"/>
  <c r="AE10" i="1" s="1"/>
  <c r="W10" i="1"/>
  <c r="W36" i="1"/>
  <c r="AA10" i="1"/>
  <c r="AD10" i="1"/>
  <c r="Y10" i="1"/>
  <c r="AB10" i="1"/>
  <c r="X10" i="1"/>
  <c r="AT22" i="1"/>
  <c r="AQ22" i="1"/>
  <c r="AP22" i="1"/>
  <c r="AM22" i="1"/>
  <c r="AL22" i="1"/>
  <c r="EX16" i="1"/>
  <c r="ET16" i="1"/>
  <c r="EZ12" i="1"/>
  <c r="EY12" i="1"/>
  <c r="EX12" i="1"/>
  <c r="EW12" i="1"/>
  <c r="EV12" i="1"/>
  <c r="EU12" i="1"/>
  <c r="ET12" i="1"/>
  <c r="ES12" i="1"/>
  <c r="ER12" i="1"/>
  <c r="EQ12" i="1"/>
  <c r="EZ11" i="1"/>
  <c r="EY11" i="1"/>
  <c r="EX11" i="1"/>
  <c r="EV11" i="1"/>
  <c r="EU11" i="1"/>
  <c r="ET11" i="1"/>
  <c r="ER11" i="1"/>
  <c r="EQ11" i="1"/>
  <c r="W39" i="1"/>
  <c r="X39" i="1"/>
  <c r="Y39" i="1"/>
  <c r="Z39" i="1" s="1"/>
  <c r="AA39" i="1" s="1"/>
  <c r="AB39" i="1" s="1"/>
  <c r="AC39" i="1" s="1"/>
  <c r="AD39" i="1" s="1"/>
  <c r="AE39" i="1" s="1"/>
  <c r="AF39" i="1" s="1"/>
  <c r="AG39" i="1" s="1"/>
  <c r="E28" i="1"/>
  <c r="E29" i="1"/>
  <c r="E30" i="1"/>
  <c r="E14" i="1"/>
  <c r="E21" i="1"/>
  <c r="E15" i="1"/>
  <c r="E12" i="1"/>
  <c r="E20" i="1"/>
  <c r="E13" i="1"/>
  <c r="E11" i="1"/>
  <c r="EY16" i="1" l="1"/>
  <c r="ER16" i="1"/>
  <c r="AR22" i="1"/>
  <c r="EQ16" i="1"/>
  <c r="EU16" i="1"/>
  <c r="EV16" i="1"/>
  <c r="EZ16" i="1"/>
  <c r="AN22" i="1"/>
  <c r="ES11" i="1"/>
  <c r="ES16" i="1"/>
  <c r="AK22" i="1"/>
  <c r="AO22" i="1"/>
  <c r="AF10" i="1"/>
  <c r="Z10" i="1"/>
  <c r="AH10" i="1" s="1"/>
  <c r="AI10" i="1" s="1"/>
  <c r="W15" i="1"/>
  <c r="H28" i="1"/>
  <c r="G29" i="1" s="1"/>
  <c r="H29" i="1" s="1"/>
  <c r="H12" i="1" s="1"/>
  <c r="W11" i="1"/>
  <c r="W14" i="1"/>
  <c r="W12" i="1"/>
  <c r="W13" i="1"/>
  <c r="G13" i="1" l="1"/>
  <c r="EW13" i="1" s="1"/>
  <c r="EI12" i="1"/>
  <c r="BU12" i="1"/>
  <c r="CC12" i="1"/>
  <c r="BJ12" i="1"/>
  <c r="BI12" i="1"/>
  <c r="EJ12" i="1"/>
  <c r="CG12" i="1"/>
  <c r="BR12" i="1"/>
  <c r="AK12" i="1"/>
  <c r="CJ12" i="1"/>
  <c r="CS12" i="1"/>
  <c r="CD12" i="1"/>
  <c r="DF12" i="1"/>
  <c r="EN12" i="1"/>
  <c r="DE12" i="1"/>
  <c r="AL12" i="1"/>
  <c r="CR12" i="1"/>
  <c r="CA12" i="1"/>
  <c r="EC12" i="1"/>
  <c r="DC12" i="1"/>
  <c r="AN12" i="1"/>
  <c r="DA12" i="1"/>
  <c r="CE12" i="1"/>
  <c r="CL12" i="1"/>
  <c r="BY12" i="1"/>
  <c r="BT12" i="1"/>
  <c r="BS12" i="1"/>
  <c r="AS12" i="1"/>
  <c r="DZ12" i="1"/>
  <c r="EG12" i="1"/>
  <c r="AO12" i="1"/>
  <c r="BN12" i="1"/>
  <c r="CZ12" i="1"/>
  <c r="DY12" i="1"/>
  <c r="BV12" i="1"/>
  <c r="BX12" i="1"/>
  <c r="DH12" i="1"/>
  <c r="AR12" i="1"/>
  <c r="EK12" i="1"/>
  <c r="DW12" i="1"/>
  <c r="AP12" i="1"/>
  <c r="BL12" i="1"/>
  <c r="DD12" i="1"/>
  <c r="CO12" i="1"/>
  <c r="EH12" i="1"/>
  <c r="BH12" i="1"/>
  <c r="BM12" i="1"/>
  <c r="AM12" i="1"/>
  <c r="CN12" i="1"/>
  <c r="CY12" i="1"/>
  <c r="BK12" i="1"/>
  <c r="EF12" i="1"/>
  <c r="CK12" i="1"/>
  <c r="CT12" i="1"/>
  <c r="CW12" i="1"/>
  <c r="CF12" i="1"/>
  <c r="DV12" i="1"/>
  <c r="AQ12" i="1"/>
  <c r="DX12" i="1"/>
  <c r="AT12" i="1"/>
  <c r="EB12" i="1"/>
  <c r="CV12" i="1"/>
  <c r="EA12" i="1"/>
  <c r="BG12" i="1"/>
  <c r="CI12" i="1"/>
  <c r="BO12" i="1"/>
  <c r="CH12" i="1"/>
  <c r="BP12" i="1"/>
  <c r="EO12" i="1"/>
  <c r="DU12" i="1"/>
  <c r="DB12" i="1"/>
  <c r="CU12" i="1"/>
  <c r="CP12" i="1"/>
  <c r="DG12" i="1"/>
  <c r="ED12" i="1"/>
  <c r="EM12" i="1"/>
  <c r="BZ12" i="1"/>
  <c r="CQ12" i="1"/>
  <c r="BW12" i="1"/>
  <c r="EL12" i="1"/>
  <c r="G30" i="1"/>
  <c r="H13" i="1"/>
  <c r="H11" i="1"/>
  <c r="H14" i="1"/>
  <c r="G14" i="1"/>
  <c r="EY13" i="1" l="1"/>
  <c r="EZ13" i="1"/>
  <c r="EQ13" i="1"/>
  <c r="EV13" i="1"/>
  <c r="ER13" i="1"/>
  <c r="EU13" i="1"/>
  <c r="DG13" i="1"/>
  <c r="ES13" i="1"/>
  <c r="EX13" i="1"/>
  <c r="ET13" i="1"/>
  <c r="CZ13" i="1"/>
  <c r="EM13" i="1"/>
  <c r="EI13" i="1"/>
  <c r="DB13" i="1"/>
  <c r="CI13" i="1"/>
  <c r="EJ13" i="1"/>
  <c r="DH13" i="1"/>
  <c r="BL13" i="1"/>
  <c r="DX13" i="1"/>
  <c r="CJ13" i="1"/>
  <c r="ED13" i="1"/>
  <c r="DZ13" i="1"/>
  <c r="BI13" i="1"/>
  <c r="DY13" i="1"/>
  <c r="EC13" i="1"/>
  <c r="EF13" i="1"/>
  <c r="CG13" i="1"/>
  <c r="BM13" i="1"/>
  <c r="CD13" i="1"/>
  <c r="CE13" i="1"/>
  <c r="EB13" i="1"/>
  <c r="BG13" i="1"/>
  <c r="DV13" i="1"/>
  <c r="DF13" i="1"/>
  <c r="CF14" i="1"/>
  <c r="DY14" i="1"/>
  <c r="DG14" i="1"/>
  <c r="ER14" i="1"/>
  <c r="CI14" i="1"/>
  <c r="EI14" i="1"/>
  <c r="BK14" i="1"/>
  <c r="DB14" i="1"/>
  <c r="CD14" i="1"/>
  <c r="DE14" i="1"/>
  <c r="EQ14" i="1"/>
  <c r="CC14" i="1"/>
  <c r="EW14" i="1"/>
  <c r="EO14" i="1"/>
  <c r="DH14" i="1"/>
  <c r="CJ14" i="1"/>
  <c r="BM14" i="1"/>
  <c r="EK14" i="1"/>
  <c r="ED14" i="1"/>
  <c r="ET14" i="1"/>
  <c r="EA14" i="1"/>
  <c r="BH14" i="1"/>
  <c r="EN14" i="1"/>
  <c r="CH14" i="1"/>
  <c r="BJ14" i="1"/>
  <c r="DV14" i="1"/>
  <c r="DZ14" i="1"/>
  <c r="EH14" i="1"/>
  <c r="EC14" i="1"/>
  <c r="EJ14" i="1"/>
  <c r="BI14" i="1"/>
  <c r="EF14" i="1"/>
  <c r="CY14" i="1"/>
  <c r="DX14" i="1"/>
  <c r="CK14" i="1"/>
  <c r="DW14" i="1"/>
  <c r="BP14" i="1"/>
  <c r="BO14" i="1"/>
  <c r="EM14" i="1"/>
  <c r="EG14" i="1"/>
  <c r="DC14" i="1"/>
  <c r="CG14" i="1"/>
  <c r="EU14" i="1"/>
  <c r="CL14" i="1"/>
  <c r="CZ14" i="1"/>
  <c r="ES14" i="1"/>
  <c r="DU14" i="1"/>
  <c r="EX14" i="1"/>
  <c r="EY14" i="1"/>
  <c r="DD14" i="1"/>
  <c r="CE14" i="1"/>
  <c r="DA14" i="1"/>
  <c r="EV14" i="1"/>
  <c r="BG14" i="1"/>
  <c r="EB14" i="1"/>
  <c r="EL14" i="1"/>
  <c r="EZ14" i="1"/>
  <c r="DF14" i="1"/>
  <c r="BL14" i="1"/>
  <c r="BN14" i="1"/>
  <c r="BW14" i="1"/>
  <c r="CO14" i="1"/>
  <c r="AL14" i="1"/>
  <c r="CT14" i="1"/>
  <c r="BZ14" i="1"/>
  <c r="AP14" i="1"/>
  <c r="BX14" i="1"/>
  <c r="AS14" i="1"/>
  <c r="BT14" i="1"/>
  <c r="CW14" i="1"/>
  <c r="AO14" i="1"/>
  <c r="AK14" i="1"/>
  <c r="AM14" i="1"/>
  <c r="BU14" i="1"/>
  <c r="BV14" i="1"/>
  <c r="AT14" i="1"/>
  <c r="AR14" i="1"/>
  <c r="CR14" i="1"/>
  <c r="CU14" i="1"/>
  <c r="AQ14" i="1"/>
  <c r="CA14" i="1"/>
  <c r="BS14" i="1"/>
  <c r="CQ14" i="1"/>
  <c r="CS14" i="1"/>
  <c r="CP14" i="1"/>
  <c r="CV14" i="1"/>
  <c r="BY14" i="1"/>
  <c r="BR14" i="1"/>
  <c r="CN14" i="1"/>
  <c r="AN14" i="1"/>
  <c r="M12" i="1"/>
  <c r="Z12" i="1" s="1"/>
  <c r="FO12" i="1"/>
  <c r="BY11" i="1"/>
  <c r="EI11" i="1"/>
  <c r="CN11" i="1"/>
  <c r="CA11" i="1"/>
  <c r="AN11" i="1"/>
  <c r="AS11" i="1"/>
  <c r="AR11" i="1"/>
  <c r="AT11" i="1"/>
  <c r="CE11" i="1"/>
  <c r="EF11" i="1"/>
  <c r="BV11" i="1"/>
  <c r="CD11" i="1"/>
  <c r="AO11" i="1"/>
  <c r="DU11" i="1"/>
  <c r="EB11" i="1"/>
  <c r="CT11" i="1"/>
  <c r="BX11" i="1"/>
  <c r="BM11" i="1"/>
  <c r="BH11" i="1"/>
  <c r="CL11" i="1"/>
  <c r="EH11" i="1"/>
  <c r="AQ11" i="1"/>
  <c r="BU11" i="1"/>
  <c r="CQ11" i="1"/>
  <c r="DV11" i="1"/>
  <c r="AP11" i="1"/>
  <c r="CC11" i="1"/>
  <c r="DD11" i="1"/>
  <c r="EJ11" i="1"/>
  <c r="DF11" i="1"/>
  <c r="CO11" i="1"/>
  <c r="BI11" i="1"/>
  <c r="BP11" i="1"/>
  <c r="CH11" i="1"/>
  <c r="BK11" i="1"/>
  <c r="DA11" i="1"/>
  <c r="BJ11" i="1"/>
  <c r="BS11" i="1"/>
  <c r="EL11" i="1"/>
  <c r="CR11" i="1"/>
  <c r="BR11" i="1"/>
  <c r="CU11" i="1"/>
  <c r="EC11" i="1"/>
  <c r="BG11" i="1"/>
  <c r="ED11" i="1"/>
  <c r="CP11" i="1"/>
  <c r="DB11" i="1"/>
  <c r="BZ11" i="1"/>
  <c r="CZ11" i="1"/>
  <c r="CY11" i="1"/>
  <c r="CJ11" i="1"/>
  <c r="CF11" i="1"/>
  <c r="DW11" i="1"/>
  <c r="CK11" i="1"/>
  <c r="DY11" i="1"/>
  <c r="CV11" i="1"/>
  <c r="EM11" i="1"/>
  <c r="CG11" i="1"/>
  <c r="EO11" i="1"/>
  <c r="DZ11" i="1"/>
  <c r="DC11" i="1"/>
  <c r="EA11" i="1"/>
  <c r="BW11" i="1"/>
  <c r="DG11" i="1"/>
  <c r="AL11" i="1"/>
  <c r="BL11" i="1"/>
  <c r="BN11" i="1"/>
  <c r="AK11" i="1"/>
  <c r="BO11" i="1"/>
  <c r="DX11" i="1"/>
  <c r="EK11" i="1"/>
  <c r="DH11" i="1"/>
  <c r="CS11" i="1"/>
  <c r="DE11" i="1"/>
  <c r="BT11" i="1"/>
  <c r="EN11" i="1"/>
  <c r="AM11" i="1"/>
  <c r="CI11" i="1"/>
  <c r="CW11" i="1"/>
  <c r="EG11" i="1"/>
  <c r="O12" i="1"/>
  <c r="AB12" i="1" s="1"/>
  <c r="FQ12" i="1"/>
  <c r="EH13" i="1"/>
  <c r="EO13" i="1"/>
  <c r="DD13" i="1"/>
  <c r="EK13" i="1"/>
  <c r="CF13" i="1"/>
  <c r="DW13" i="1"/>
  <c r="BP13" i="1"/>
  <c r="BH13" i="1"/>
  <c r="EA13" i="1"/>
  <c r="EN13" i="1"/>
  <c r="CH13" i="1"/>
  <c r="H30" i="1"/>
  <c r="G15" i="1"/>
  <c r="P12" i="1"/>
  <c r="AC12" i="1" s="1"/>
  <c r="FR12" i="1"/>
  <c r="N12" i="1"/>
  <c r="AA12" i="1" s="1"/>
  <c r="FP12" i="1"/>
  <c r="FM12" i="1"/>
  <c r="K12" i="1"/>
  <c r="T12" i="1"/>
  <c r="AG12" i="1" s="1"/>
  <c r="FV12" i="1"/>
  <c r="FU12" i="1"/>
  <c r="S12" i="1"/>
  <c r="AF12" i="1" s="1"/>
  <c r="FN12" i="1"/>
  <c r="L12" i="1"/>
  <c r="Y12" i="1" s="1"/>
  <c r="BW13" i="1"/>
  <c r="CP13" i="1"/>
  <c r="AT13" i="1"/>
  <c r="BU13" i="1"/>
  <c r="BS13" i="1"/>
  <c r="BV13" i="1"/>
  <c r="CW13" i="1"/>
  <c r="CN13" i="1"/>
  <c r="BX13" i="1"/>
  <c r="BR13" i="1"/>
  <c r="CA13" i="1"/>
  <c r="BY13" i="1"/>
  <c r="AS13" i="1"/>
  <c r="AN13" i="1"/>
  <c r="AO13" i="1"/>
  <c r="CO13" i="1"/>
  <c r="AM13" i="1"/>
  <c r="AR13" i="1"/>
  <c r="AQ13" i="1"/>
  <c r="AP13" i="1"/>
  <c r="AL13" i="1"/>
  <c r="CQ13" i="1"/>
  <c r="CS13" i="1"/>
  <c r="BT13" i="1"/>
  <c r="CU13" i="1"/>
  <c r="CT13" i="1"/>
  <c r="BZ13" i="1"/>
  <c r="CV13" i="1"/>
  <c r="AK13" i="1"/>
  <c r="CR13" i="1"/>
  <c r="FS12" i="1"/>
  <c r="Q12" i="1"/>
  <c r="AD12" i="1" s="1"/>
  <c r="R12" i="1"/>
  <c r="AE12" i="1" s="1"/>
  <c r="FT12" i="1"/>
  <c r="EL13" i="1"/>
  <c r="BO13" i="1"/>
  <c r="CY13" i="1"/>
  <c r="CL13" i="1"/>
  <c r="CC13" i="1"/>
  <c r="BN13" i="1"/>
  <c r="DA13" i="1"/>
  <c r="DU13" i="1"/>
  <c r="DC13" i="1"/>
  <c r="EG13" i="1"/>
  <c r="BK13" i="1"/>
  <c r="DE13" i="1"/>
  <c r="BJ13" i="1"/>
  <c r="CK13" i="1"/>
  <c r="FM13" i="1" l="1"/>
  <c r="K13" i="1"/>
  <c r="FN13" i="1"/>
  <c r="L13" i="1"/>
  <c r="Y13" i="1" s="1"/>
  <c r="M13" i="1"/>
  <c r="Z13" i="1" s="1"/>
  <c r="FO13" i="1"/>
  <c r="FU13" i="1"/>
  <c r="S13" i="1"/>
  <c r="AF13" i="1" s="1"/>
  <c r="FW12" i="1"/>
  <c r="FM11" i="1"/>
  <c r="K11" i="1"/>
  <c r="FV11" i="1"/>
  <c r="T11" i="1"/>
  <c r="AG11" i="1" s="1"/>
  <c r="Q14" i="1"/>
  <c r="AD14" i="1" s="1"/>
  <c r="FS14" i="1"/>
  <c r="T14" i="1"/>
  <c r="AG14" i="1" s="1"/>
  <c r="FV14" i="1"/>
  <c r="FM14" i="1"/>
  <c r="K14" i="1"/>
  <c r="FU14" i="1"/>
  <c r="S14" i="1"/>
  <c r="AF14" i="1" s="1"/>
  <c r="FR13" i="1"/>
  <c r="P13" i="1"/>
  <c r="AC13" i="1" s="1"/>
  <c r="EQ15" i="1"/>
  <c r="EV15" i="1"/>
  <c r="EY15" i="1"/>
  <c r="EX15" i="1"/>
  <c r="ES15" i="1"/>
  <c r="EW15" i="1"/>
  <c r="EZ15" i="1"/>
  <c r="EU15" i="1"/>
  <c r="ER15" i="1"/>
  <c r="ET15" i="1"/>
  <c r="R11" i="1"/>
  <c r="AE11" i="1" s="1"/>
  <c r="FT11" i="1"/>
  <c r="O14" i="1"/>
  <c r="AB14" i="1" s="1"/>
  <c r="FQ14" i="1"/>
  <c r="L14" i="1"/>
  <c r="Y14" i="1" s="1"/>
  <c r="FN14" i="1"/>
  <c r="Q13" i="1"/>
  <c r="AD13" i="1" s="1"/>
  <c r="FS13" i="1"/>
  <c r="O13" i="1"/>
  <c r="AB13" i="1" s="1"/>
  <c r="FQ13" i="1"/>
  <c r="T13" i="1"/>
  <c r="AG13" i="1" s="1"/>
  <c r="FV13" i="1"/>
  <c r="G20" i="1"/>
  <c r="H16" i="1"/>
  <c r="G22" i="1"/>
  <c r="E16" i="1"/>
  <c r="H15" i="1"/>
  <c r="P11" i="1"/>
  <c r="AC11" i="1" s="1"/>
  <c r="FR11" i="1"/>
  <c r="Q11" i="1"/>
  <c r="AD11" i="1" s="1"/>
  <c r="FS11" i="1"/>
  <c r="S11" i="1"/>
  <c r="AF11" i="1" s="1"/>
  <c r="FU11" i="1"/>
  <c r="N14" i="1"/>
  <c r="AA14" i="1" s="1"/>
  <c r="FP14" i="1"/>
  <c r="P14" i="1"/>
  <c r="AC14" i="1" s="1"/>
  <c r="FR14" i="1"/>
  <c r="R13" i="1"/>
  <c r="AE13" i="1" s="1"/>
  <c r="FT13" i="1"/>
  <c r="FP13" i="1"/>
  <c r="N13" i="1"/>
  <c r="AA13" i="1" s="1"/>
  <c r="U12" i="1"/>
  <c r="X12" i="1"/>
  <c r="AH12" i="1" s="1"/>
  <c r="AI12" i="1" s="1"/>
  <c r="FO11" i="1"/>
  <c r="M11" i="1"/>
  <c r="Z11" i="1" s="1"/>
  <c r="FN11" i="1"/>
  <c r="L11" i="1"/>
  <c r="Y11" i="1" s="1"/>
  <c r="FQ11" i="1"/>
  <c r="O11" i="1"/>
  <c r="AB11" i="1" s="1"/>
  <c r="FP11" i="1"/>
  <c r="N11" i="1"/>
  <c r="AA11" i="1" s="1"/>
  <c r="R14" i="1"/>
  <c r="AE14" i="1" s="1"/>
  <c r="FT14" i="1"/>
  <c r="FO14" i="1"/>
  <c r="M14" i="1"/>
  <c r="Z14" i="1" s="1"/>
  <c r="CN15" i="1" l="1"/>
  <c r="BV15" i="1"/>
  <c r="BW15" i="1"/>
  <c r="BU15" i="1"/>
  <c r="AQ15" i="1"/>
  <c r="CO15" i="1"/>
  <c r="AL15" i="1"/>
  <c r="CA15" i="1"/>
  <c r="BX15" i="1"/>
  <c r="BZ15" i="1"/>
  <c r="AT15" i="1"/>
  <c r="CP15" i="1"/>
  <c r="AN15" i="1"/>
  <c r="AM15" i="1"/>
  <c r="AS15" i="1"/>
  <c r="CQ15" i="1"/>
  <c r="CS15" i="1"/>
  <c r="AK15" i="1"/>
  <c r="AO15" i="1"/>
  <c r="AP15" i="1"/>
  <c r="CU15" i="1"/>
  <c r="CR15" i="1"/>
  <c r="BS15" i="1"/>
  <c r="CV15" i="1"/>
  <c r="BR15" i="1"/>
  <c r="CT15" i="1"/>
  <c r="AR15" i="1"/>
  <c r="BT15" i="1"/>
  <c r="CW15" i="1"/>
  <c r="BY15" i="1"/>
  <c r="EV20" i="1"/>
  <c r="EY20" i="1"/>
  <c r="EU20" i="1"/>
  <c r="EW20" i="1"/>
  <c r="ER20" i="1"/>
  <c r="EZ20" i="1"/>
  <c r="ES20" i="1"/>
  <c r="ET20" i="1"/>
  <c r="EQ20" i="1"/>
  <c r="EX20" i="1"/>
  <c r="H20" i="1"/>
  <c r="CZ20" i="1" s="1"/>
  <c r="BH15" i="1"/>
  <c r="CF15" i="1"/>
  <c r="CJ15" i="1"/>
  <c r="BM15" i="1"/>
  <c r="BK15" i="1"/>
  <c r="EL15" i="1"/>
  <c r="EM15" i="1"/>
  <c r="CD15" i="1"/>
  <c r="DC15" i="1"/>
  <c r="DW15" i="1"/>
  <c r="EN15" i="1"/>
  <c r="BN15" i="1"/>
  <c r="X14" i="1"/>
  <c r="AH14" i="1" s="1"/>
  <c r="AI14" i="1" s="1"/>
  <c r="U14" i="1"/>
  <c r="EV22" i="1"/>
  <c r="CS22" i="1"/>
  <c r="CH22" i="1"/>
  <c r="CG22" i="1"/>
  <c r="BV22" i="1"/>
  <c r="CZ22" i="1"/>
  <c r="EI22" i="1"/>
  <c r="EJ22" i="1"/>
  <c r="CW22" i="1"/>
  <c r="DB22" i="1"/>
  <c r="DC22" i="1"/>
  <c r="DF22" i="1"/>
  <c r="BX22" i="1"/>
  <c r="CY22" i="1"/>
  <c r="CO22" i="1"/>
  <c r="ED22" i="1"/>
  <c r="ER22" i="1"/>
  <c r="DH22" i="1"/>
  <c r="EC22" i="1"/>
  <c r="CD22" i="1"/>
  <c r="DG22" i="1"/>
  <c r="ES22" i="1"/>
  <c r="CP22" i="1"/>
  <c r="CK22" i="1"/>
  <c r="EQ22" i="1"/>
  <c r="EL22" i="1"/>
  <c r="BJ22" i="1"/>
  <c r="CL22" i="1"/>
  <c r="EA22" i="1"/>
  <c r="CF22" i="1"/>
  <c r="DZ22" i="1"/>
  <c r="EN22" i="1"/>
  <c r="BY22" i="1"/>
  <c r="DD22" i="1"/>
  <c r="ET22" i="1"/>
  <c r="BZ22" i="1"/>
  <c r="BI22" i="1"/>
  <c r="DW22" i="1"/>
  <c r="CE22" i="1"/>
  <c r="EH22" i="1"/>
  <c r="EF22" i="1"/>
  <c r="EX22" i="1"/>
  <c r="EY22" i="1"/>
  <c r="CU22" i="1"/>
  <c r="EK22" i="1"/>
  <c r="BO22" i="1"/>
  <c r="CT22" i="1"/>
  <c r="BR22" i="1"/>
  <c r="CQ22" i="1"/>
  <c r="EM22" i="1"/>
  <c r="CC22" i="1"/>
  <c r="EO22" i="1"/>
  <c r="EB22" i="1"/>
  <c r="BS22" i="1"/>
  <c r="BH22" i="1"/>
  <c r="CV22" i="1"/>
  <c r="BP22" i="1"/>
  <c r="BT22" i="1"/>
  <c r="EZ22" i="1"/>
  <c r="CA22" i="1"/>
  <c r="BL22" i="1"/>
  <c r="CN22" i="1"/>
  <c r="CJ22" i="1"/>
  <c r="EW22" i="1"/>
  <c r="EU22" i="1"/>
  <c r="DA22" i="1"/>
  <c r="BW22" i="1"/>
  <c r="DE22" i="1"/>
  <c r="DX22" i="1"/>
  <c r="EG22" i="1"/>
  <c r="CI22" i="1"/>
  <c r="BU22" i="1"/>
  <c r="BK22" i="1"/>
  <c r="DV22" i="1"/>
  <c r="DU22" i="1"/>
  <c r="CR22" i="1"/>
  <c r="DY22" i="1"/>
  <c r="BM22" i="1"/>
  <c r="BG22" i="1"/>
  <c r="BN22" i="1"/>
  <c r="E22" i="1"/>
  <c r="CC15" i="1"/>
  <c r="DA15" i="1"/>
  <c r="BP15" i="1"/>
  <c r="DB15" i="1"/>
  <c r="EA15" i="1"/>
  <c r="EK15" i="1"/>
  <c r="BL15" i="1"/>
  <c r="DG15" i="1"/>
  <c r="EJ15" i="1"/>
  <c r="CI15" i="1"/>
  <c r="DZ15" i="1"/>
  <c r="CH15" i="1"/>
  <c r="BJ15" i="1"/>
  <c r="CG15" i="1"/>
  <c r="FW14" i="1"/>
  <c r="FW11" i="1"/>
  <c r="U13" i="1"/>
  <c r="X13" i="1"/>
  <c r="AH13" i="1" s="1"/>
  <c r="AI13" i="1" s="1"/>
  <c r="CZ15" i="1"/>
  <c r="EF15" i="1"/>
  <c r="DE15" i="1"/>
  <c r="BI15" i="1"/>
  <c r="DX15" i="1"/>
  <c r="DH15" i="1"/>
  <c r="W16" i="1"/>
  <c r="CL15" i="1"/>
  <c r="DD15" i="1"/>
  <c r="BG15" i="1"/>
  <c r="EH15" i="1"/>
  <c r="DF15" i="1"/>
  <c r="ED15" i="1"/>
  <c r="U11" i="1"/>
  <c r="X11" i="1"/>
  <c r="CP16" i="1"/>
  <c r="AN16" i="1"/>
  <c r="CK16" i="1"/>
  <c r="CU16" i="1"/>
  <c r="BL16" i="1"/>
  <c r="DE16" i="1"/>
  <c r="EH16" i="1"/>
  <c r="CF16" i="1"/>
  <c r="AR16" i="1"/>
  <c r="EM16" i="1"/>
  <c r="DU16" i="1"/>
  <c r="CQ16" i="1"/>
  <c r="DD16" i="1"/>
  <c r="BR16" i="1"/>
  <c r="EO16" i="1"/>
  <c r="AS16" i="1"/>
  <c r="CS16" i="1"/>
  <c r="EC16" i="1"/>
  <c r="CE16" i="1"/>
  <c r="BO16" i="1"/>
  <c r="CN16" i="1"/>
  <c r="CH16" i="1"/>
  <c r="DC16" i="1"/>
  <c r="CZ16" i="1"/>
  <c r="CR16" i="1"/>
  <c r="AK16" i="1"/>
  <c r="EF16" i="1"/>
  <c r="CJ16" i="1"/>
  <c r="DY16" i="1"/>
  <c r="BN16" i="1"/>
  <c r="DF16" i="1"/>
  <c r="EA16" i="1"/>
  <c r="EK16" i="1"/>
  <c r="AM16" i="1"/>
  <c r="CG16" i="1"/>
  <c r="CV16" i="1"/>
  <c r="BY16" i="1"/>
  <c r="EN16" i="1"/>
  <c r="DA16" i="1"/>
  <c r="CA16" i="1"/>
  <c r="EL16" i="1"/>
  <c r="BS16" i="1"/>
  <c r="CO16" i="1"/>
  <c r="AL16" i="1"/>
  <c r="BJ16" i="1"/>
  <c r="BU16" i="1"/>
  <c r="AT16" i="1"/>
  <c r="BM16" i="1"/>
  <c r="BG16" i="1"/>
  <c r="ED16" i="1"/>
  <c r="BX16" i="1"/>
  <c r="BT16" i="1"/>
  <c r="BH16" i="1"/>
  <c r="CT16" i="1"/>
  <c r="DH16" i="1"/>
  <c r="EG16" i="1"/>
  <c r="DX16" i="1"/>
  <c r="CY16" i="1"/>
  <c r="DW16" i="1"/>
  <c r="CL16" i="1"/>
  <c r="DV16" i="1"/>
  <c r="BV16" i="1"/>
  <c r="CW16" i="1"/>
  <c r="AP16" i="1"/>
  <c r="DB16" i="1"/>
  <c r="AO16" i="1"/>
  <c r="BP16" i="1"/>
  <c r="BI16" i="1"/>
  <c r="CD16" i="1"/>
  <c r="AQ16" i="1"/>
  <c r="CC16" i="1"/>
  <c r="DG16" i="1"/>
  <c r="BK16" i="1"/>
  <c r="BW16" i="1"/>
  <c r="EJ16" i="1"/>
  <c r="DZ16" i="1"/>
  <c r="EB16" i="1"/>
  <c r="EI16" i="1"/>
  <c r="CI16" i="1"/>
  <c r="BZ16" i="1"/>
  <c r="CE15" i="1"/>
  <c r="CY15" i="1"/>
  <c r="EC15" i="1"/>
  <c r="CK15" i="1"/>
  <c r="EG15" i="1"/>
  <c r="DY15" i="1"/>
  <c r="BO15" i="1"/>
  <c r="EB15" i="1"/>
  <c r="DU15" i="1"/>
  <c r="EO15" i="1"/>
  <c r="EI15" i="1"/>
  <c r="DV15" i="1"/>
  <c r="FW13" i="1"/>
  <c r="EH20" i="1" l="1"/>
  <c r="T16" i="1"/>
  <c r="AG16" i="1" s="1"/>
  <c r="FV16" i="1"/>
  <c r="FS22" i="1"/>
  <c r="Q22" i="1"/>
  <c r="AD22" i="1" s="1"/>
  <c r="S22" i="1"/>
  <c r="AF22" i="1" s="1"/>
  <c r="FU22" i="1"/>
  <c r="DV20" i="1"/>
  <c r="BK20" i="1"/>
  <c r="CL20" i="1"/>
  <c r="EA20" i="1"/>
  <c r="BJ20" i="1"/>
  <c r="EM20" i="1"/>
  <c r="EO20" i="1"/>
  <c r="CJ20" i="1"/>
  <c r="DA20" i="1"/>
  <c r="BM20" i="1"/>
  <c r="CC20" i="1"/>
  <c r="DX20" i="1"/>
  <c r="BL20" i="1"/>
  <c r="BP20" i="1"/>
  <c r="R15" i="1"/>
  <c r="AE15" i="1" s="1"/>
  <c r="FT15" i="1"/>
  <c r="O15" i="1"/>
  <c r="AB15" i="1" s="1"/>
  <c r="FQ15" i="1"/>
  <c r="S15" i="1"/>
  <c r="AF15" i="1" s="1"/>
  <c r="FU15" i="1"/>
  <c r="FV15" i="1"/>
  <c r="T15" i="1"/>
  <c r="AG15" i="1" s="1"/>
  <c r="FN15" i="1"/>
  <c r="L15" i="1"/>
  <c r="Y15" i="1" s="1"/>
  <c r="FS16" i="1"/>
  <c r="Q16" i="1"/>
  <c r="AD16" i="1" s="1"/>
  <c r="FQ16" i="1"/>
  <c r="O16" i="1"/>
  <c r="AB16" i="1" s="1"/>
  <c r="FO16" i="1"/>
  <c r="M16" i="1"/>
  <c r="Z16" i="1" s="1"/>
  <c r="FM16" i="1"/>
  <c r="K16" i="1"/>
  <c r="FP16" i="1"/>
  <c r="N16" i="1"/>
  <c r="AA16" i="1" s="1"/>
  <c r="AH11" i="1"/>
  <c r="AI11" i="1" s="1"/>
  <c r="FQ22" i="1"/>
  <c r="O22" i="1"/>
  <c r="AB22" i="1" s="1"/>
  <c r="FR22" i="1"/>
  <c r="P22" i="1"/>
  <c r="AC22" i="1" s="1"/>
  <c r="T22" i="1"/>
  <c r="AG22" i="1" s="1"/>
  <c r="FV22" i="1"/>
  <c r="M22" i="1"/>
  <c r="Z22" i="1" s="1"/>
  <c r="FO22" i="1"/>
  <c r="EB20" i="1"/>
  <c r="DF20" i="1"/>
  <c r="EN20" i="1"/>
  <c r="DB20" i="1"/>
  <c r="CG20" i="1"/>
  <c r="EF20" i="1"/>
  <c r="EI20" i="1"/>
  <c r="DG20" i="1"/>
  <c r="BN20" i="1"/>
  <c r="CK20" i="1"/>
  <c r="DC20" i="1"/>
  <c r="BH20" i="1"/>
  <c r="DH20" i="1"/>
  <c r="K15" i="1"/>
  <c r="FM15" i="1"/>
  <c r="M15" i="1"/>
  <c r="Z15" i="1" s="1"/>
  <c r="FO15" i="1"/>
  <c r="R16" i="1"/>
  <c r="AE16" i="1" s="1"/>
  <c r="FT16" i="1"/>
  <c r="FT22" i="1"/>
  <c r="R22" i="1"/>
  <c r="AE22" i="1" s="1"/>
  <c r="AK20" i="1"/>
  <c r="AM20" i="1"/>
  <c r="AO20" i="1"/>
  <c r="BX20" i="1"/>
  <c r="AP20" i="1"/>
  <c r="AQ20" i="1"/>
  <c r="BY20" i="1"/>
  <c r="CO20" i="1"/>
  <c r="CW20" i="1"/>
  <c r="BV20" i="1"/>
  <c r="CV20" i="1"/>
  <c r="BT20" i="1"/>
  <c r="CN20" i="1"/>
  <c r="CR20" i="1"/>
  <c r="BU20" i="1"/>
  <c r="CP20" i="1"/>
  <c r="CQ20" i="1"/>
  <c r="AL20" i="1"/>
  <c r="AT20" i="1"/>
  <c r="CS20" i="1"/>
  <c r="CU20" i="1"/>
  <c r="BW20" i="1"/>
  <c r="AN20" i="1"/>
  <c r="CA20" i="1"/>
  <c r="BZ20" i="1"/>
  <c r="CT20" i="1"/>
  <c r="BS20" i="1"/>
  <c r="AS20" i="1"/>
  <c r="BR20" i="1"/>
  <c r="AR20" i="1"/>
  <c r="CE20" i="1"/>
  <c r="DE20" i="1"/>
  <c r="CH20" i="1"/>
  <c r="ED20" i="1"/>
  <c r="BI20" i="1"/>
  <c r="EC20" i="1"/>
  <c r="EL20" i="1"/>
  <c r="DZ20" i="1"/>
  <c r="CY20" i="1"/>
  <c r="DY20" i="1"/>
  <c r="N15" i="1"/>
  <c r="AA15" i="1" s="1"/>
  <c r="FP15" i="1"/>
  <c r="FS15" i="1"/>
  <c r="Q15" i="1"/>
  <c r="AD15" i="1" s="1"/>
  <c r="P16" i="1"/>
  <c r="AC16" i="1" s="1"/>
  <c r="FR16" i="1"/>
  <c r="FN16" i="1"/>
  <c r="L16" i="1"/>
  <c r="Y16" i="1" s="1"/>
  <c r="FU16" i="1"/>
  <c r="S16" i="1"/>
  <c r="AF16" i="1" s="1"/>
  <c r="W35" i="1"/>
  <c r="K22" i="1"/>
  <c r="FM22" i="1"/>
  <c r="L22" i="1"/>
  <c r="Y22" i="1" s="1"/>
  <c r="FN22" i="1"/>
  <c r="FP22" i="1"/>
  <c r="N22" i="1"/>
  <c r="AA22" i="1" s="1"/>
  <c r="BO20" i="1"/>
  <c r="EK20" i="1"/>
  <c r="BG20" i="1"/>
  <c r="EJ20" i="1"/>
  <c r="DD20" i="1"/>
  <c r="CD20" i="1"/>
  <c r="EG20" i="1"/>
  <c r="CI20" i="1"/>
  <c r="CF20" i="1"/>
  <c r="DU20" i="1"/>
  <c r="DW20" i="1"/>
  <c r="FR15" i="1"/>
  <c r="P15" i="1"/>
  <c r="AC15" i="1" s="1"/>
  <c r="AA35" i="1" l="1"/>
  <c r="AG35" i="1"/>
  <c r="Z35" i="1"/>
  <c r="Y35" i="1"/>
  <c r="U22" i="1"/>
  <c r="AC35" i="1"/>
  <c r="N20" i="1"/>
  <c r="AA20" i="1" s="1"/>
  <c r="AA36" i="1" s="1"/>
  <c r="FP20" i="1"/>
  <c r="T20" i="1"/>
  <c r="AG20" i="1" s="1"/>
  <c r="AG36" i="1" s="1"/>
  <c r="FV20" i="1"/>
  <c r="O20" i="1"/>
  <c r="AB20" i="1" s="1"/>
  <c r="AB36" i="1" s="1"/>
  <c r="FQ20" i="1"/>
  <c r="FW22" i="1"/>
  <c r="FT20" i="1"/>
  <c r="R20" i="1"/>
  <c r="AE20" i="1" s="1"/>
  <c r="AE36" i="1" s="1"/>
  <c r="L20" i="1"/>
  <c r="Y20" i="1" s="1"/>
  <c r="Y36" i="1" s="1"/>
  <c r="FN20" i="1"/>
  <c r="Q20" i="1"/>
  <c r="AD20" i="1" s="1"/>
  <c r="AD36" i="1" s="1"/>
  <c r="FS20" i="1"/>
  <c r="M20" i="1"/>
  <c r="Z20" i="1" s="1"/>
  <c r="Z36" i="1" s="1"/>
  <c r="FO20" i="1"/>
  <c r="FW15" i="1"/>
  <c r="AB35" i="1"/>
  <c r="P20" i="1"/>
  <c r="AC20" i="1" s="1"/>
  <c r="AC36" i="1" s="1"/>
  <c r="FR20" i="1"/>
  <c r="FM20" i="1"/>
  <c r="K20" i="1"/>
  <c r="U15" i="1"/>
  <c r="X15" i="1"/>
  <c r="X22" i="1"/>
  <c r="AH22" i="1" s="1"/>
  <c r="AI22" i="1" s="1"/>
  <c r="U16" i="1"/>
  <c r="X16" i="1"/>
  <c r="AH16" i="1" s="1"/>
  <c r="AI16" i="1" s="1"/>
  <c r="W37" i="1"/>
  <c r="W40" i="1" s="1"/>
  <c r="AD35" i="1"/>
  <c r="FU20" i="1"/>
  <c r="S20" i="1"/>
  <c r="AF20" i="1" s="1"/>
  <c r="AF36" i="1" s="1"/>
  <c r="FW16" i="1"/>
  <c r="AF35" i="1"/>
  <c r="AE35" i="1"/>
  <c r="Z37" i="1" l="1"/>
  <c r="Z40" i="1" s="1"/>
  <c r="Y37" i="1"/>
  <c r="Y40" i="1" s="1"/>
  <c r="AF37" i="1"/>
  <c r="AF40" i="1" s="1"/>
  <c r="AC37" i="1"/>
  <c r="AC40" i="1" s="1"/>
  <c r="AG37" i="1"/>
  <c r="AG40" i="1" s="1"/>
  <c r="AA37" i="1"/>
  <c r="AA40" i="1" s="1"/>
  <c r="AH15" i="1"/>
  <c r="AI15" i="1" s="1"/>
  <c r="X35" i="1"/>
  <c r="AH35" i="1" s="1"/>
  <c r="AI35" i="1" s="1"/>
  <c r="U20" i="1"/>
  <c r="X20" i="1"/>
  <c r="AE37" i="1"/>
  <c r="AE40" i="1" s="1"/>
  <c r="AB37" i="1"/>
  <c r="AB40" i="1" s="1"/>
  <c r="W41" i="1"/>
  <c r="FW20" i="1"/>
  <c r="AD37" i="1"/>
  <c r="AD40" i="1" s="1"/>
  <c r="X36" i="1" l="1"/>
  <c r="AH20" i="1"/>
  <c r="AI20" i="1" s="1"/>
  <c r="AH36" i="1" l="1"/>
  <c r="AI36" i="1" s="1"/>
  <c r="X37" i="1"/>
  <c r="AH37" i="1" l="1"/>
  <c r="X40" i="1"/>
  <c r="X41" i="1" l="1"/>
  <c r="Y41" i="1" s="1"/>
  <c r="Z41" i="1" s="1"/>
  <c r="AA41" i="1" s="1"/>
  <c r="AB41" i="1" s="1"/>
  <c r="AC41" i="1" s="1"/>
  <c r="AD41" i="1" s="1"/>
  <c r="AE41" i="1" s="1"/>
  <c r="AF41" i="1" s="1"/>
  <c r="AG41" i="1" s="1"/>
  <c r="AH40" i="1"/>
  <c r="AI40" i="1" l="1"/>
</calcChain>
</file>

<file path=xl/sharedStrings.xml><?xml version="1.0" encoding="utf-8"?>
<sst xmlns="http://schemas.openxmlformats.org/spreadsheetml/2006/main" count="248" uniqueCount="83">
  <si>
    <t>Equipment contract</t>
  </si>
  <si>
    <t>In-house engineering team</t>
  </si>
  <si>
    <t>Design contract</t>
  </si>
  <si>
    <t>Building contract</t>
  </si>
  <si>
    <t>Min</t>
  </si>
  <si>
    <t>Mode</t>
  </si>
  <si>
    <t>Max</t>
  </si>
  <si>
    <t>Simulated</t>
  </si>
  <si>
    <t>Factory handover</t>
  </si>
  <si>
    <t>Discount Rate</t>
  </si>
  <si>
    <t>Sale of old site</t>
  </si>
  <si>
    <t>Annual profit increase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</si>
  <si>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</si>
  <si>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</si>
  <si>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</si>
  <si>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</si>
  <si>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</si>
  <si>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</si>
  <si>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</si>
  <si>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</si>
  <si>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</si>
  <si>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</si>
  <si>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Costs and benefits simulated by year</t>
  </si>
  <si>
    <t>Total</t>
  </si>
  <si>
    <t>NPV Results calculation</t>
  </si>
  <si>
    <t>Discount factor (using D = 6%)</t>
  </si>
  <si>
    <t>Notes</t>
  </si>
  <si>
    <t>Design</t>
  </si>
  <si>
    <t>Handover</t>
  </si>
  <si>
    <t>Schedule Risk</t>
  </si>
  <si>
    <t>Construction</t>
  </si>
  <si>
    <t>Start</t>
  </si>
  <si>
    <t>Finish</t>
  </si>
  <si>
    <t>Duration (months)</t>
  </si>
  <si>
    <t>(days)</t>
  </si>
  <si>
    <t>Condition A (Activity start and finish dates precede Year start and finish dates)</t>
  </si>
  <si>
    <t>Condition A applicable Yes/No</t>
  </si>
  <si>
    <t>Condition B applicable Yes/No</t>
  </si>
  <si>
    <t>Condition C applicable Yes/No</t>
  </si>
  <si>
    <t>Condition B (Activity start date precedes Year start and Activity finish date falls after Year start and up to and including Year finish date)</t>
  </si>
  <si>
    <t>Condition C (Activity start date precedes Year start and Activity finish falls after Year finish date)</t>
  </si>
  <si>
    <t>Condition D applicable Yes/No</t>
  </si>
  <si>
    <t>Condition E (Activity start date falls between Year start and finish dates and Activity finish falls after Year finish date)</t>
  </si>
  <si>
    <t>Condition E applicable Yes/No</t>
  </si>
  <si>
    <t>Condition D (Activity start date falls on after Year start and Activity finish falls before Year finish date)</t>
  </si>
  <si>
    <t>Condition F applicable Yes/No</t>
  </si>
  <si>
    <t>Condition F (Activity start and finish postdate Year start and finish dates)</t>
  </si>
  <si>
    <t>In-year apportionment in the case where Condition A is applicable</t>
  </si>
  <si>
    <t>In-year apportionment in the case where Condition B is applicable</t>
  </si>
  <si>
    <t>In-year apportionment in the case where Condition C is applicable</t>
  </si>
  <si>
    <t>In-year apportionment in the case where Condition D is applicable</t>
  </si>
  <si>
    <t>In-year apportionment in the case where Condition E is applicable</t>
  </si>
  <si>
    <t>In-year apportionment in the case where Condition F is applicable</t>
  </si>
  <si>
    <r>
      <t xml:space="preserve">Detailed Apportionment calculations </t>
    </r>
    <r>
      <rPr>
        <sz val="11"/>
        <color theme="1"/>
        <rFont val="Calibri"/>
        <family val="2"/>
        <scheme val="minor"/>
      </rPr>
      <t>- based on six mutually exclusive conditions (A-F)</t>
    </r>
  </si>
  <si>
    <t>Checksum for Apportionment conditions (should aggregate to 1 for each year)</t>
  </si>
  <si>
    <t>Cost (£k)</t>
  </si>
  <si>
    <t>Benefits (£k)</t>
  </si>
  <si>
    <t>Project  cost (£k)</t>
  </si>
  <si>
    <t>Project benefits value (£k)</t>
  </si>
  <si>
    <t>In-year Net value (£k)</t>
  </si>
  <si>
    <t>T=0</t>
  </si>
  <si>
    <t>T = 0</t>
  </si>
  <si>
    <r>
      <t xml:space="preserve">Apportionment </t>
    </r>
    <r>
      <rPr>
        <sz val="11"/>
        <color theme="1"/>
        <rFont val="Calibri"/>
        <family val="2"/>
        <scheme val="minor"/>
      </rPr>
      <t>(dates mark commencement points for each year)</t>
    </r>
  </si>
  <si>
    <t>Project lifecycle</t>
  </si>
  <si>
    <t xml:space="preserve">1. This example is equivalent to Model 4.2 but with the addition of schedule risk. </t>
  </si>
  <si>
    <r>
      <t xml:space="preserve">3.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</si>
  <si>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r>
      <t xml:space="preserve">4.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  <r>
      <rPr>
        <sz val="11"/>
        <color theme="1"/>
        <rFont val="Calibri"/>
        <family val="2"/>
        <scheme val="minor"/>
      </rPr>
      <t xml:space="preserve"> </t>
    </r>
  </si>
  <si>
    <t>Total profit Increase (calculated from annual profit increase)</t>
  </si>
  <si>
    <t>Correlation Matrix</t>
  </si>
  <si>
    <t xml:space="preserve">Cost and Benefits </t>
  </si>
  <si>
    <t xml:space="preserve">Schedule </t>
  </si>
  <si>
    <t xml:space="preserve">Land for new factory </t>
  </si>
  <si>
    <t>Proj' M'ment @ £1,500k/annum</t>
  </si>
  <si>
    <t>Check</t>
  </si>
  <si>
    <t>An example of integrating the implications of schedule risk into an NPV risk model</t>
  </si>
  <si>
    <t>6. The Check cells verify that model the is internally coherent. Check cells fill becomes red where this is not the case.</t>
  </si>
  <si>
    <t>2. The cost and benefits amortisation inputs are in the hidden colums J - U. The apportionment calculations are in columns AK - FW.</t>
  </si>
  <si>
    <t>In-year Net Present Value (£k)</t>
  </si>
  <si>
    <t>Cumulative NPV (£k)</t>
  </si>
  <si>
    <r>
      <t xml:space="preserve">5.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AH40)</t>
    </r>
  </si>
  <si>
    <r>
      <t xml:space="preserve">Simulation uses </t>
    </r>
    <r>
      <rPr>
        <b/>
        <sz val="11"/>
        <color indexed="8"/>
        <rFont val="Calibri"/>
        <family val="2"/>
      </rPr>
      <t>@Risk for Excel</t>
    </r>
    <r>
      <rPr>
        <sz val="11"/>
        <color theme="1"/>
        <rFont val="Calibri"/>
        <family val="2"/>
        <scheme val="minor"/>
      </rPr>
      <t xml:space="preserve"> - visit www.palisade.com to download free trial license of the @RISK tool</t>
    </r>
  </si>
  <si>
    <t>Model 6.1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</si>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</sst>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_-* #,##0.000_-;\-* #,##0.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5" fillId="0" borderId="0" xfId="1" applyNumberFormat="1" applyFont="1"/>
    <xf numFmtId="164" fontId="5" fillId="0" borderId="0" xfId="1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8" fillId="0" borderId="0" xfId="1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4" fontId="9" fillId="0" borderId="5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9" fillId="0" borderId="0" xfId="1" applyNumberFormat="1" applyFont="1" applyBorder="1"/>
    <xf numFmtId="165" fontId="0" fillId="0" borderId="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5" fillId="0" borderId="2" xfId="1" applyNumberFormat="1" applyFont="1" applyBorder="1" applyAlignment="1">
      <alignment horizontal="right"/>
    </xf>
    <xf numFmtId="164" fontId="5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/>
    <xf numFmtId="0" fontId="0" fillId="0" borderId="4" xfId="0" applyBorder="1" applyAlignment="1">
      <alignment vertical="center"/>
    </xf>
    <xf numFmtId="0" fontId="7" fillId="0" borderId="0" xfId="0" applyFont="1" applyBorder="1"/>
    <xf numFmtId="9" fontId="6" fillId="0" borderId="0" xfId="2" applyFont="1" applyBorder="1"/>
    <xf numFmtId="43" fontId="0" fillId="0" borderId="0" xfId="0" applyNumberFormat="1" applyBorder="1"/>
    <xf numFmtId="0" fontId="0" fillId="0" borderId="4" xfId="0" applyFill="1" applyBorder="1" applyAlignment="1">
      <alignment vertical="center"/>
    </xf>
    <xf numFmtId="0" fontId="11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1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/>
    <xf numFmtId="0" fontId="8" fillId="0" borderId="0" xfId="0" applyFont="1" applyBorder="1" applyAlignment="1">
      <alignment horizontal="center"/>
    </xf>
    <xf numFmtId="166" fontId="8" fillId="0" borderId="0" xfId="1" applyNumberFormat="1" applyFont="1" applyBorder="1"/>
    <xf numFmtId="166" fontId="3" fillId="0" borderId="0" xfId="1" applyNumberFormat="1" applyFont="1" applyBorder="1"/>
    <xf numFmtId="166" fontId="4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 applyAlignment="1">
      <alignment horizontal="center"/>
    </xf>
    <xf numFmtId="2" fontId="0" fillId="0" borderId="0" xfId="0" applyNumberFormat="1" applyFill="1" applyBorder="1"/>
    <xf numFmtId="1" fontId="0" fillId="0" borderId="0" xfId="0" applyNumberFormat="1" applyFill="1" applyBorder="1"/>
    <xf numFmtId="164" fontId="13" fillId="0" borderId="5" xfId="1" applyNumberFormat="1" applyFont="1" applyBorder="1"/>
    <xf numFmtId="2" fontId="0" fillId="0" borderId="4" xfId="0" applyNumberFormat="1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 vertical="center"/>
    </xf>
    <xf numFmtId="15" fontId="0" fillId="0" borderId="5" xfId="0" applyNumberFormat="1" applyBorder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5" fontId="0" fillId="0" borderId="5" xfId="0" applyNumberFormat="1" applyBorder="1"/>
    <xf numFmtId="15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166" fontId="8" fillId="0" borderId="7" xfId="1" applyNumberFormat="1" applyFont="1" applyBorder="1"/>
    <xf numFmtId="166" fontId="3" fillId="0" borderId="7" xfId="1" applyNumberFormat="1" applyFont="1" applyBorder="1"/>
    <xf numFmtId="166" fontId="4" fillId="0" borderId="7" xfId="1" applyNumberFormat="1" applyFont="1" applyBorder="1"/>
    <xf numFmtId="164" fontId="9" fillId="0" borderId="7" xfId="1" applyNumberFormat="1" applyFont="1" applyBorder="1"/>
    <xf numFmtId="15" fontId="0" fillId="0" borderId="7" xfId="0" applyNumberFormat="1" applyBorder="1"/>
    <xf numFmtId="15" fontId="0" fillId="0" borderId="8" xfId="0" applyNumberFormat="1" applyBorder="1"/>
    <xf numFmtId="1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164" fontId="14" fillId="0" borderId="0" xfId="1" applyNumberFormat="1" applyFont="1" applyBorder="1"/>
    <xf numFmtId="164" fontId="0" fillId="0" borderId="5" xfId="0" applyNumberFormat="1" applyBorder="1" applyAlignment="1">
      <alignment horizontal="center"/>
    </xf>
    <xf numFmtId="167" fontId="0" fillId="0" borderId="0" xfId="0" applyNumberFormat="1" applyBorder="1"/>
    <xf numFmtId="0" fontId="0" fillId="0" borderId="1" xfId="0" applyBorder="1"/>
    <xf numFmtId="0" fontId="6" fillId="0" borderId="2" xfId="0" applyFont="1" applyBorder="1"/>
    <xf numFmtId="164" fontId="13" fillId="0" borderId="4" xfId="1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0" fontId="0" fillId="0" borderId="6" xfId="0" applyBorder="1" applyAlignment="1"/>
    <xf numFmtId="0" fontId="0" fillId="0" borderId="4" xfId="0" applyFill="1" applyBorder="1" applyAlignment="1">
      <alignment horizontal="center" vertical="center"/>
    </xf>
    <xf numFmtId="43" fontId="0" fillId="0" borderId="4" xfId="1" applyFont="1" applyBorder="1"/>
    <xf numFmtId="164" fontId="6" fillId="0" borderId="0" xfId="1" applyNumberFormat="1" applyFont="1" applyBorder="1"/>
    <xf numFmtId="15" fontId="6" fillId="0" borderId="0" xfId="0" applyNumberFormat="1" applyFont="1" applyBorder="1"/>
    <xf numFmtId="15" fontId="6" fillId="0" borderId="5" xfId="0" applyNumberFormat="1" applyFont="1" applyBorder="1"/>
    <xf numFmtId="15" fontId="0" fillId="0" borderId="4" xfId="0" applyNumberFormat="1" applyFont="1" applyBorder="1"/>
    <xf numFmtId="15" fontId="0" fillId="0" borderId="5" xfId="0" applyNumberFormat="1" applyFont="1" applyBorder="1"/>
    <xf numFmtId="15" fontId="0" fillId="0" borderId="0" xfId="0" applyNumberFormat="1" applyFont="1" applyBorder="1"/>
    <xf numFmtId="0" fontId="0" fillId="0" borderId="2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12" fillId="0" borderId="0" xfId="0" applyNumberFormat="1" applyFont="1" applyBorder="1"/>
    <xf numFmtId="0" fontId="0" fillId="0" borderId="5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Border="1" applyAlignment="1"/>
    <xf numFmtId="0" fontId="0" fillId="0" borderId="0" xfId="0" applyBorder="1" applyAlignment="1"/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323850</xdr:colOff>
          <xdr:row>2</xdr:row>
          <xdr:rowOff>133350</xdr:rowOff>
        </xdr:to>
        <xdr:sp macro="" textlink="">
          <xdr:nvSpPr>
            <xdr:cNvPr id="4140" name="SIMXXXCACHE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95250</xdr:colOff>
          <xdr:row>2</xdr:row>
          <xdr:rowOff>133350</xdr:rowOff>
        </xdr:to>
        <xdr:sp macro="" textlink="">
          <xdr:nvSpPr>
            <xdr:cNvPr id="4142" name="PAGEOPTIONS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W52"/>
  <sheetViews>
    <sheetView tabSelected="1" workbookViewId="0"/>
  </sheetViews>
  <sheetFormatPr defaultRowHeight="15" x14ac:dyDescent="0.25"/>
  <cols>
    <col min="1" max="1" width="27.85546875" customWidth="1"/>
    <col min="2" max="5" width="10.7109375" customWidth="1"/>
    <col min="6" max="6" width="1.85546875" customWidth="1"/>
    <col min="7" max="8" width="10.7109375" customWidth="1"/>
    <col min="9" max="9" width="2.7109375" hidden="1" customWidth="1"/>
    <col min="10" max="20" width="9.85546875" hidden="1" customWidth="1"/>
    <col min="21" max="21" width="10.5703125" hidden="1" customWidth="1"/>
    <col min="22" max="22" width="2.5703125" customWidth="1"/>
    <col min="23" max="23" width="9.7109375" customWidth="1"/>
    <col min="24" max="34" width="9.5703125" customWidth="1"/>
    <col min="35" max="35" width="8.85546875" customWidth="1"/>
    <col min="36" max="36" width="3.7109375" customWidth="1"/>
    <col min="37" max="46" width="7.7109375" customWidth="1"/>
    <col min="47" max="47" width="1.7109375" customWidth="1"/>
    <col min="48" max="56" width="7.7109375" customWidth="1"/>
    <col min="57" max="57" width="9.5703125" customWidth="1"/>
    <col min="58" max="58" width="3.7109375" customWidth="1"/>
    <col min="59" max="68" width="7.7109375" customWidth="1"/>
    <col min="69" max="69" width="1.7109375" customWidth="1"/>
    <col min="70" max="79" width="8.7109375" customWidth="1"/>
    <col min="80" max="80" width="3.7109375" customWidth="1"/>
    <col min="81" max="90" width="7.7109375" customWidth="1"/>
    <col min="91" max="91" width="1.7109375" customWidth="1"/>
    <col min="92" max="92" width="8.85546875" customWidth="1"/>
    <col min="93" max="101" width="7.7109375" customWidth="1"/>
    <col min="102" max="102" width="3.7109375" customWidth="1"/>
    <col min="103" max="112" width="7.7109375" customWidth="1"/>
    <col min="113" max="113" width="1.7109375" customWidth="1"/>
    <col min="114" max="123" width="8.85546875" customWidth="1"/>
    <col min="124" max="124" width="3.7109375" customWidth="1"/>
    <col min="125" max="134" width="7.7109375" customWidth="1"/>
    <col min="135" max="135" width="1.7109375" customWidth="1"/>
    <col min="136" max="145" width="7.7109375" customWidth="1"/>
    <col min="146" max="146" width="3.7109375" customWidth="1"/>
    <col min="147" max="156" width="7.7109375" customWidth="1"/>
    <col min="157" max="157" width="1.7109375" customWidth="1"/>
    <col min="158" max="167" width="7.7109375" customWidth="1"/>
    <col min="168" max="168" width="3.7109375" customWidth="1"/>
    <col min="169" max="179" width="7.7109375" customWidth="1"/>
    <col min="180" max="180" width="9.140625" customWidth="1"/>
  </cols>
  <sheetData>
    <row r="1" spans="1:179" ht="15.75" x14ac:dyDescent="0.25">
      <c r="A1" s="43" t="s">
        <v>81</v>
      </c>
      <c r="B1" t="s">
        <v>82</v>
      </c>
    </row>
    <row r="2" spans="1:179" ht="21" customHeight="1" x14ac:dyDescent="0.25">
      <c r="A2" t="s">
        <v>80</v>
      </c>
    </row>
    <row r="3" spans="1:179" ht="8.25" customHeight="1" x14ac:dyDescent="0.25"/>
    <row r="4" spans="1:179" ht="14.25" customHeight="1" x14ac:dyDescent="0.25">
      <c r="A4" t="s">
        <v>74</v>
      </c>
    </row>
    <row r="5" spans="1:179" ht="15" customHeight="1" x14ac:dyDescent="0.25">
      <c r="AK5" s="45" t="s">
        <v>53</v>
      </c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5"/>
    </row>
    <row r="6" spans="1:179" ht="16.5" customHeight="1" x14ac:dyDescent="0.25">
      <c r="A6" s="45" t="s">
        <v>69</v>
      </c>
      <c r="B6" s="4"/>
      <c r="C6" s="4"/>
      <c r="D6" s="4"/>
      <c r="E6" s="5"/>
      <c r="F6" s="7"/>
      <c r="G6" s="45" t="s">
        <v>29</v>
      </c>
      <c r="H6" s="5"/>
      <c r="I6" s="7"/>
      <c r="J6" s="82"/>
      <c r="K6" s="83" t="s">
        <v>62</v>
      </c>
      <c r="L6" s="4"/>
      <c r="M6" s="4"/>
      <c r="N6" s="4"/>
      <c r="O6" s="4"/>
      <c r="P6" s="4"/>
      <c r="Q6" s="4"/>
      <c r="R6" s="4"/>
      <c r="S6" s="4"/>
      <c r="T6" s="4"/>
      <c r="U6" s="5"/>
      <c r="W6" s="45" t="s">
        <v>22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/>
      <c r="AK6" s="101" t="s">
        <v>35</v>
      </c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7"/>
      <c r="BG6" s="102" t="s">
        <v>39</v>
      </c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7"/>
      <c r="CC6" s="102" t="s">
        <v>40</v>
      </c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7"/>
      <c r="CY6" s="102" t="s">
        <v>44</v>
      </c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7"/>
      <c r="DU6" s="102" t="s">
        <v>42</v>
      </c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7"/>
      <c r="EQ6" s="102" t="s">
        <v>46</v>
      </c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7"/>
      <c r="FM6" s="7"/>
      <c r="FN6" s="7"/>
      <c r="FO6" s="7"/>
      <c r="FQ6" s="7"/>
      <c r="FR6" s="7"/>
      <c r="FS6" s="7"/>
      <c r="FT6" s="7"/>
      <c r="FU6" s="7"/>
      <c r="FV6" s="7"/>
      <c r="FW6" s="8"/>
    </row>
    <row r="7" spans="1:179" ht="6.75" customHeight="1" x14ac:dyDescent="0.25">
      <c r="A7" s="6"/>
      <c r="B7" s="7"/>
      <c r="C7" s="7"/>
      <c r="D7" s="7"/>
      <c r="E7" s="8"/>
      <c r="F7" s="7"/>
      <c r="G7" s="6"/>
      <c r="H7" s="8"/>
      <c r="I7" s="7"/>
      <c r="J7" s="6"/>
      <c r="K7" s="7"/>
      <c r="L7" s="7"/>
      <c r="M7" s="7"/>
      <c r="N7" s="7"/>
      <c r="O7" s="7"/>
      <c r="P7" s="7"/>
      <c r="Q7" s="7"/>
      <c r="R7" s="7"/>
      <c r="S7" s="7"/>
      <c r="T7" s="7"/>
      <c r="U7" s="8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K7" s="6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8"/>
    </row>
    <row r="8" spans="1:179" x14ac:dyDescent="0.25">
      <c r="B8" s="102" t="s">
        <v>55</v>
      </c>
      <c r="C8" s="102"/>
      <c r="D8" s="102"/>
      <c r="E8" s="105"/>
      <c r="F8" s="46"/>
      <c r="G8" s="30"/>
      <c r="H8" s="48"/>
      <c r="I8" s="26"/>
      <c r="J8" s="76"/>
      <c r="K8" s="56">
        <v>42370</v>
      </c>
      <c r="L8" s="56">
        <v>42736</v>
      </c>
      <c r="M8" s="56">
        <v>43101</v>
      </c>
      <c r="N8" s="56">
        <v>43466</v>
      </c>
      <c r="O8" s="56">
        <v>43831</v>
      </c>
      <c r="P8" s="56">
        <v>44197</v>
      </c>
      <c r="Q8" s="56">
        <v>44562</v>
      </c>
      <c r="R8" s="56">
        <v>44927</v>
      </c>
      <c r="S8" s="56">
        <v>45292</v>
      </c>
      <c r="T8" s="56">
        <v>45658</v>
      </c>
      <c r="U8" s="63">
        <v>46023</v>
      </c>
      <c r="W8" s="6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K8" s="103" t="s">
        <v>36</v>
      </c>
      <c r="AL8" s="102"/>
      <c r="AM8" s="102"/>
      <c r="AN8" s="102"/>
      <c r="AO8" s="102"/>
      <c r="AP8" s="102"/>
      <c r="AQ8" s="102"/>
      <c r="AR8" s="102"/>
      <c r="AS8" s="102"/>
      <c r="AT8" s="102"/>
      <c r="AU8" s="49"/>
      <c r="AV8" s="104" t="s">
        <v>47</v>
      </c>
      <c r="AW8" s="102"/>
      <c r="AX8" s="102"/>
      <c r="AY8" s="102"/>
      <c r="AZ8" s="102"/>
      <c r="BA8" s="102"/>
      <c r="BB8" s="102"/>
      <c r="BC8" s="102"/>
      <c r="BD8" s="102"/>
      <c r="BE8" s="102"/>
      <c r="BF8" s="49"/>
      <c r="BG8" s="104" t="s">
        <v>37</v>
      </c>
      <c r="BH8" s="102"/>
      <c r="BI8" s="102"/>
      <c r="BJ8" s="102"/>
      <c r="BK8" s="102"/>
      <c r="BL8" s="102"/>
      <c r="BM8" s="102"/>
      <c r="BN8" s="102"/>
      <c r="BO8" s="102"/>
      <c r="BP8" s="102"/>
      <c r="BQ8" s="49"/>
      <c r="BR8" s="104" t="s">
        <v>48</v>
      </c>
      <c r="BS8" s="102"/>
      <c r="BT8" s="102"/>
      <c r="BU8" s="102"/>
      <c r="BV8" s="102"/>
      <c r="BW8" s="102"/>
      <c r="BX8" s="102"/>
      <c r="BY8" s="102"/>
      <c r="BZ8" s="102"/>
      <c r="CA8" s="102"/>
      <c r="CB8" s="49"/>
      <c r="CC8" s="104" t="s">
        <v>38</v>
      </c>
      <c r="CD8" s="102"/>
      <c r="CE8" s="102"/>
      <c r="CF8" s="102"/>
      <c r="CG8" s="102"/>
      <c r="CH8" s="102"/>
      <c r="CI8" s="102"/>
      <c r="CJ8" s="102"/>
      <c r="CK8" s="102"/>
      <c r="CL8" s="102"/>
      <c r="CM8" s="49"/>
      <c r="CN8" s="104" t="s">
        <v>49</v>
      </c>
      <c r="CO8" s="102"/>
      <c r="CP8" s="102"/>
      <c r="CQ8" s="102"/>
      <c r="CR8" s="102"/>
      <c r="CS8" s="102"/>
      <c r="CT8" s="102"/>
      <c r="CU8" s="102"/>
      <c r="CV8" s="102"/>
      <c r="CW8" s="102"/>
      <c r="CX8" s="49"/>
      <c r="CY8" s="104" t="s">
        <v>41</v>
      </c>
      <c r="CZ8" s="102"/>
      <c r="DA8" s="102"/>
      <c r="DB8" s="102"/>
      <c r="DC8" s="102"/>
      <c r="DD8" s="102"/>
      <c r="DE8" s="102"/>
      <c r="DF8" s="102"/>
      <c r="DG8" s="102"/>
      <c r="DH8" s="102"/>
      <c r="DI8" s="49"/>
      <c r="DJ8" s="104" t="s">
        <v>50</v>
      </c>
      <c r="DK8" s="102"/>
      <c r="DL8" s="102"/>
      <c r="DM8" s="102"/>
      <c r="DN8" s="102"/>
      <c r="DO8" s="102"/>
      <c r="DP8" s="102"/>
      <c r="DQ8" s="102"/>
      <c r="DR8" s="102"/>
      <c r="DS8" s="102"/>
      <c r="DT8" s="7"/>
      <c r="DU8" s="104" t="s">
        <v>43</v>
      </c>
      <c r="DV8" s="102"/>
      <c r="DW8" s="102"/>
      <c r="DX8" s="102"/>
      <c r="DY8" s="102"/>
      <c r="DZ8" s="102"/>
      <c r="EA8" s="102"/>
      <c r="EB8" s="102"/>
      <c r="EC8" s="102"/>
      <c r="ED8" s="102"/>
      <c r="EE8" s="49"/>
      <c r="EF8" s="107" t="s">
        <v>51</v>
      </c>
      <c r="EG8" s="108"/>
      <c r="EH8" s="108"/>
      <c r="EI8" s="108"/>
      <c r="EJ8" s="108"/>
      <c r="EK8" s="108"/>
      <c r="EL8" s="108"/>
      <c r="EM8" s="108"/>
      <c r="EN8" s="108"/>
      <c r="EO8" s="108"/>
      <c r="EP8" s="7"/>
      <c r="EQ8" s="104" t="s">
        <v>45</v>
      </c>
      <c r="ER8" s="102"/>
      <c r="ES8" s="102"/>
      <c r="ET8" s="102"/>
      <c r="EU8" s="102"/>
      <c r="EV8" s="102"/>
      <c r="EW8" s="102"/>
      <c r="EX8" s="102"/>
      <c r="EY8" s="102"/>
      <c r="EZ8" s="102"/>
      <c r="FA8" s="49"/>
      <c r="FB8" s="104" t="s">
        <v>52</v>
      </c>
      <c r="FC8" s="102"/>
      <c r="FD8" s="102"/>
      <c r="FE8" s="102"/>
      <c r="FF8" s="102"/>
      <c r="FG8" s="102"/>
      <c r="FH8" s="102"/>
      <c r="FI8" s="102"/>
      <c r="FJ8" s="102"/>
      <c r="FK8" s="102"/>
      <c r="FL8" s="7"/>
      <c r="FM8" s="102" t="s">
        <v>54</v>
      </c>
      <c r="FN8" s="106"/>
      <c r="FO8" s="106"/>
      <c r="FP8" s="106"/>
      <c r="FQ8" s="106"/>
      <c r="FR8" s="106"/>
      <c r="FS8" s="106"/>
      <c r="FT8" s="106"/>
      <c r="FU8" s="106"/>
      <c r="FV8" s="106"/>
      <c r="FW8" s="105"/>
    </row>
    <row r="9" spans="1:179" x14ac:dyDescent="0.25">
      <c r="A9" s="6"/>
      <c r="B9" s="50" t="s">
        <v>4</v>
      </c>
      <c r="C9" s="10" t="s">
        <v>5</v>
      </c>
      <c r="D9" s="11" t="s">
        <v>6</v>
      </c>
      <c r="E9" s="12" t="s">
        <v>7</v>
      </c>
      <c r="F9" s="46"/>
      <c r="G9" s="30" t="s">
        <v>31</v>
      </c>
      <c r="H9" s="48" t="s">
        <v>32</v>
      </c>
      <c r="I9" s="26"/>
      <c r="J9" s="77" t="s">
        <v>60</v>
      </c>
      <c r="K9" s="3" t="s">
        <v>12</v>
      </c>
      <c r="L9" s="3" t="s">
        <v>13</v>
      </c>
      <c r="M9" s="3" t="s">
        <v>14</v>
      </c>
      <c r="N9" s="3" t="s">
        <v>15</v>
      </c>
      <c r="O9" s="3" t="s">
        <v>16</v>
      </c>
      <c r="P9" s="3" t="s">
        <v>17</v>
      </c>
      <c r="Q9" s="3" t="s">
        <v>18</v>
      </c>
      <c r="R9" s="3" t="s">
        <v>19</v>
      </c>
      <c r="S9" s="3" t="s">
        <v>20</v>
      </c>
      <c r="T9" s="3" t="s">
        <v>21</v>
      </c>
      <c r="U9" s="23" t="s">
        <v>73</v>
      </c>
      <c r="W9" s="88" t="s">
        <v>60</v>
      </c>
      <c r="X9" s="3" t="s">
        <v>12</v>
      </c>
      <c r="Y9" s="3" t="s">
        <v>13</v>
      </c>
      <c r="Z9" s="3" t="s">
        <v>14</v>
      </c>
      <c r="AA9" s="3" t="s">
        <v>15</v>
      </c>
      <c r="AB9" s="3" t="s">
        <v>16</v>
      </c>
      <c r="AC9" s="3" t="s">
        <v>17</v>
      </c>
      <c r="AD9" s="3" t="s">
        <v>18</v>
      </c>
      <c r="AE9" s="3" t="s">
        <v>19</v>
      </c>
      <c r="AF9" s="3" t="s">
        <v>20</v>
      </c>
      <c r="AG9" s="3" t="s">
        <v>21</v>
      </c>
      <c r="AH9" s="3" t="s">
        <v>23</v>
      </c>
      <c r="AI9" s="23" t="s">
        <v>73</v>
      </c>
      <c r="AK9" s="22" t="s">
        <v>12</v>
      </c>
      <c r="AL9" s="3" t="s">
        <v>13</v>
      </c>
      <c r="AM9" s="3" t="s">
        <v>14</v>
      </c>
      <c r="AN9" s="3" t="s">
        <v>15</v>
      </c>
      <c r="AO9" s="3" t="s">
        <v>16</v>
      </c>
      <c r="AP9" s="3" t="s">
        <v>17</v>
      </c>
      <c r="AQ9" s="3" t="s">
        <v>18</v>
      </c>
      <c r="AR9" s="3" t="s">
        <v>19</v>
      </c>
      <c r="AS9" s="3" t="s">
        <v>20</v>
      </c>
      <c r="AT9" s="3" t="s">
        <v>21</v>
      </c>
      <c r="AU9" s="3"/>
      <c r="AV9" s="3" t="s">
        <v>12</v>
      </c>
      <c r="AW9" s="3" t="s">
        <v>13</v>
      </c>
      <c r="AX9" s="3" t="s">
        <v>14</v>
      </c>
      <c r="AY9" s="3" t="s">
        <v>15</v>
      </c>
      <c r="AZ9" s="3" t="s">
        <v>16</v>
      </c>
      <c r="BA9" s="3" t="s">
        <v>17</v>
      </c>
      <c r="BB9" s="3" t="s">
        <v>18</v>
      </c>
      <c r="BC9" s="3" t="s">
        <v>19</v>
      </c>
      <c r="BD9" s="3" t="s">
        <v>20</v>
      </c>
      <c r="BE9" s="3" t="s">
        <v>21</v>
      </c>
      <c r="BF9" s="3"/>
      <c r="BG9" s="3" t="s">
        <v>12</v>
      </c>
      <c r="BH9" s="3" t="s">
        <v>13</v>
      </c>
      <c r="BI9" s="3" t="s">
        <v>14</v>
      </c>
      <c r="BJ9" s="3" t="s">
        <v>15</v>
      </c>
      <c r="BK9" s="3" t="s">
        <v>16</v>
      </c>
      <c r="BL9" s="3" t="s">
        <v>17</v>
      </c>
      <c r="BM9" s="3" t="s">
        <v>18</v>
      </c>
      <c r="BN9" s="3" t="s">
        <v>19</v>
      </c>
      <c r="BO9" s="3" t="s">
        <v>20</v>
      </c>
      <c r="BP9" s="3" t="s">
        <v>21</v>
      </c>
      <c r="BQ9" s="3"/>
      <c r="BR9" s="3" t="s">
        <v>12</v>
      </c>
      <c r="BS9" s="3" t="s">
        <v>13</v>
      </c>
      <c r="BT9" s="3" t="s">
        <v>14</v>
      </c>
      <c r="BU9" s="3" t="s">
        <v>15</v>
      </c>
      <c r="BV9" s="3" t="s">
        <v>16</v>
      </c>
      <c r="BW9" s="3" t="s">
        <v>17</v>
      </c>
      <c r="BX9" s="3" t="s">
        <v>18</v>
      </c>
      <c r="BY9" s="3" t="s">
        <v>19</v>
      </c>
      <c r="BZ9" s="3" t="s">
        <v>20</v>
      </c>
      <c r="CA9" s="3" t="s">
        <v>21</v>
      </c>
      <c r="CB9" s="3"/>
      <c r="CC9" s="3" t="s">
        <v>12</v>
      </c>
      <c r="CD9" s="3" t="s">
        <v>13</v>
      </c>
      <c r="CE9" s="3" t="s">
        <v>14</v>
      </c>
      <c r="CF9" s="3" t="s">
        <v>15</v>
      </c>
      <c r="CG9" s="3" t="s">
        <v>16</v>
      </c>
      <c r="CH9" s="3" t="s">
        <v>17</v>
      </c>
      <c r="CI9" s="3" t="s">
        <v>18</v>
      </c>
      <c r="CJ9" s="3" t="s">
        <v>19</v>
      </c>
      <c r="CK9" s="3" t="s">
        <v>20</v>
      </c>
      <c r="CL9" s="3" t="s">
        <v>21</v>
      </c>
      <c r="CM9" s="3"/>
      <c r="CN9" s="3" t="s">
        <v>12</v>
      </c>
      <c r="CO9" s="3" t="s">
        <v>13</v>
      </c>
      <c r="CP9" s="3" t="s">
        <v>14</v>
      </c>
      <c r="CQ9" s="3" t="s">
        <v>15</v>
      </c>
      <c r="CR9" s="3" t="s">
        <v>16</v>
      </c>
      <c r="CS9" s="3" t="s">
        <v>17</v>
      </c>
      <c r="CT9" s="3" t="s">
        <v>18</v>
      </c>
      <c r="CU9" s="3" t="s">
        <v>19</v>
      </c>
      <c r="CV9" s="3" t="s">
        <v>20</v>
      </c>
      <c r="CW9" s="3" t="s">
        <v>21</v>
      </c>
      <c r="CX9" s="3"/>
      <c r="CY9" s="3" t="s">
        <v>12</v>
      </c>
      <c r="CZ9" s="3" t="s">
        <v>13</v>
      </c>
      <c r="DA9" s="3" t="s">
        <v>14</v>
      </c>
      <c r="DB9" s="3" t="s">
        <v>15</v>
      </c>
      <c r="DC9" s="3" t="s">
        <v>16</v>
      </c>
      <c r="DD9" s="3" t="s">
        <v>17</v>
      </c>
      <c r="DE9" s="3" t="s">
        <v>18</v>
      </c>
      <c r="DF9" s="3" t="s">
        <v>19</v>
      </c>
      <c r="DG9" s="3" t="s">
        <v>20</v>
      </c>
      <c r="DH9" s="3" t="s">
        <v>21</v>
      </c>
      <c r="DI9" s="3"/>
      <c r="DJ9" s="3" t="s">
        <v>12</v>
      </c>
      <c r="DK9" s="3" t="s">
        <v>13</v>
      </c>
      <c r="DL9" s="3" t="s">
        <v>14</v>
      </c>
      <c r="DM9" s="3" t="s">
        <v>15</v>
      </c>
      <c r="DN9" s="3" t="s">
        <v>16</v>
      </c>
      <c r="DO9" s="3" t="s">
        <v>17</v>
      </c>
      <c r="DP9" s="3" t="s">
        <v>18</v>
      </c>
      <c r="DQ9" s="3" t="s">
        <v>19</v>
      </c>
      <c r="DR9" s="3" t="s">
        <v>20</v>
      </c>
      <c r="DS9" s="3" t="s">
        <v>21</v>
      </c>
      <c r="DT9" s="7"/>
      <c r="DU9" s="3" t="s">
        <v>12</v>
      </c>
      <c r="DV9" s="3" t="s">
        <v>13</v>
      </c>
      <c r="DW9" s="3" t="s">
        <v>14</v>
      </c>
      <c r="DX9" s="3" t="s">
        <v>15</v>
      </c>
      <c r="DY9" s="3" t="s">
        <v>16</v>
      </c>
      <c r="DZ9" s="3" t="s">
        <v>17</v>
      </c>
      <c r="EA9" s="3" t="s">
        <v>18</v>
      </c>
      <c r="EB9" s="3" t="s">
        <v>19</v>
      </c>
      <c r="EC9" s="3" t="s">
        <v>20</v>
      </c>
      <c r="ED9" s="3" t="s">
        <v>21</v>
      </c>
      <c r="EE9" s="3"/>
      <c r="EF9" s="3" t="s">
        <v>12</v>
      </c>
      <c r="EG9" s="3" t="s">
        <v>13</v>
      </c>
      <c r="EH9" s="3" t="s">
        <v>14</v>
      </c>
      <c r="EI9" s="3" t="s">
        <v>15</v>
      </c>
      <c r="EJ9" s="3" t="s">
        <v>16</v>
      </c>
      <c r="EK9" s="3" t="s">
        <v>17</v>
      </c>
      <c r="EL9" s="3" t="s">
        <v>18</v>
      </c>
      <c r="EM9" s="3" t="s">
        <v>19</v>
      </c>
      <c r="EN9" s="3" t="s">
        <v>20</v>
      </c>
      <c r="EO9" s="3" t="s">
        <v>21</v>
      </c>
      <c r="EP9" s="7"/>
      <c r="EQ9" s="3" t="s">
        <v>12</v>
      </c>
      <c r="ER9" s="3" t="s">
        <v>13</v>
      </c>
      <c r="ES9" s="3" t="s">
        <v>14</v>
      </c>
      <c r="ET9" s="3" t="s">
        <v>15</v>
      </c>
      <c r="EU9" s="3" t="s">
        <v>16</v>
      </c>
      <c r="EV9" s="3" t="s">
        <v>17</v>
      </c>
      <c r="EW9" s="3" t="s">
        <v>18</v>
      </c>
      <c r="EX9" s="3" t="s">
        <v>19</v>
      </c>
      <c r="EY9" s="3" t="s">
        <v>20</v>
      </c>
      <c r="EZ9" s="3" t="s">
        <v>21</v>
      </c>
      <c r="FA9" s="3"/>
      <c r="FB9" s="3" t="s">
        <v>12</v>
      </c>
      <c r="FC9" s="3" t="s">
        <v>13</v>
      </c>
      <c r="FD9" s="3" t="s">
        <v>14</v>
      </c>
      <c r="FE9" s="3" t="s">
        <v>15</v>
      </c>
      <c r="FF9" s="3" t="s">
        <v>16</v>
      </c>
      <c r="FG9" s="3" t="s">
        <v>17</v>
      </c>
      <c r="FH9" s="3" t="s">
        <v>18</v>
      </c>
      <c r="FI9" s="3" t="s">
        <v>19</v>
      </c>
      <c r="FJ9" s="3" t="s">
        <v>20</v>
      </c>
      <c r="FK9" s="3" t="s">
        <v>21</v>
      </c>
      <c r="FL9" s="7"/>
      <c r="FM9" s="3" t="s">
        <v>12</v>
      </c>
      <c r="FN9" s="3" t="s">
        <v>13</v>
      </c>
      <c r="FO9" s="3" t="s">
        <v>14</v>
      </c>
      <c r="FP9" s="3" t="s">
        <v>15</v>
      </c>
      <c r="FQ9" s="3" t="s">
        <v>16</v>
      </c>
      <c r="FR9" s="3" t="s">
        <v>17</v>
      </c>
      <c r="FS9" s="3" t="s">
        <v>18</v>
      </c>
      <c r="FT9" s="3" t="s">
        <v>19</v>
      </c>
      <c r="FU9" s="3" t="s">
        <v>20</v>
      </c>
      <c r="FV9" s="3" t="s">
        <v>21</v>
      </c>
      <c r="FW9" s="78" t="s">
        <v>23</v>
      </c>
    </row>
    <row r="10" spans="1:179" x14ac:dyDescent="0.25">
      <c r="A10" s="6" t="s">
        <v>71</v>
      </c>
      <c r="B10" s="9"/>
      <c r="C10" s="79">
        <v>2000</v>
      </c>
      <c r="D10" s="11"/>
      <c r="E10" s="80">
        <f>C10</f>
        <v>2000</v>
      </c>
      <c r="F10" s="54"/>
      <c r="G10" s="77"/>
      <c r="H10" s="55"/>
      <c r="I10" s="54"/>
      <c r="J10" s="60">
        <v>1</v>
      </c>
      <c r="K10" s="62">
        <f t="shared" ref="K10" si="0">(AK10*AV10)+(BG10*BR10)+(CC10*CN10)+(CY10*DJ10)+(DU10*EF10)+(EQ10*FB10)</f>
        <v>0</v>
      </c>
      <c r="L10" s="62">
        <f t="shared" ref="L10" si="1">(AL10*AW10)+(BH10*BS10)+(CD10*CO10)+(CZ10*DK10)+(DV10*EG10)+(ER10*FC10)</f>
        <v>0</v>
      </c>
      <c r="M10" s="62">
        <f t="shared" ref="M10" si="2">(AM10*AX10)+(BI10*BT10)+(CE10*CP10)+(DA10*DL10)+(DW10*EH10)+(ES10*FD10)</f>
        <v>0</v>
      </c>
      <c r="N10" s="62">
        <f t="shared" ref="N10" si="3">(AN10*AY10)+(BJ10*BU10)+(CF10*CQ10)+(DB10*DM10)+(DX10*EI10)+(ET10*FE10)</f>
        <v>0</v>
      </c>
      <c r="O10" s="62">
        <f t="shared" ref="O10" si="4">(AO10*AZ10)+(BK10*BV10)+(CG10*CR10)+(DC10*DN10)+(DY10*EJ10)+(EU10*FF10)</f>
        <v>0</v>
      </c>
      <c r="P10" s="62">
        <f t="shared" ref="P10" si="5">(AP10*BA10)+(BL10*BW10)+(CH10*CS10)+(DD10*DO10)+(DZ10*EK10)+(EV10*FG10)</f>
        <v>0</v>
      </c>
      <c r="Q10" s="62">
        <f t="shared" ref="Q10" si="6">(AQ10*BB10)+(BM10*BX10)+(CI10*CT10)+(DE10*DP10)+(EA10*EL10)+(EW10*FH10)</f>
        <v>0</v>
      </c>
      <c r="R10" s="62">
        <f t="shared" ref="R10" si="7">(AR10*BC10)+(BN10*BY10)+(CJ10*CU10)+(DF10*DQ10)+(EB10*EM10)+(EX10*FI10)</f>
        <v>0</v>
      </c>
      <c r="S10" s="62">
        <f t="shared" ref="S10" si="8">(AS10*BD10)+(BO10*BZ10)+(CK10*CV10)+(DG10*DR10)+(EC10*EN10)+(EY10*FJ10)</f>
        <v>0</v>
      </c>
      <c r="T10" s="62">
        <f t="shared" ref="T10" si="9">(AT10*BE10)+(BP10*CA10)+(CL10*CW10)+(DH10*DS10)+(ED10*EO10)+(EZ10*FK10)</f>
        <v>0</v>
      </c>
      <c r="U10" s="64">
        <f>SUM(J10:T10)</f>
        <v>1</v>
      </c>
      <c r="W10" s="31">
        <f t="shared" ref="W10:W16" si="10">$E10*J10</f>
        <v>2000</v>
      </c>
      <c r="X10" s="24">
        <f t="shared" ref="X10" si="11">$E10*K10</f>
        <v>0</v>
      </c>
      <c r="Y10" s="24">
        <f t="shared" ref="Y10" si="12">$E10*L10</f>
        <v>0</v>
      </c>
      <c r="Z10" s="24">
        <f t="shared" ref="Z10" si="13">$E10*M10</f>
        <v>0</v>
      </c>
      <c r="AA10" s="24">
        <f t="shared" ref="AA10" si="14">$E10*N10</f>
        <v>0</v>
      </c>
      <c r="AB10" s="24">
        <f t="shared" ref="AB10" si="15">$E10*O10</f>
        <v>0</v>
      </c>
      <c r="AC10" s="24">
        <f t="shared" ref="AC10" si="16">$E10*P10</f>
        <v>0</v>
      </c>
      <c r="AD10" s="24">
        <f t="shared" ref="AD10" si="17">$E10*Q10</f>
        <v>0</v>
      </c>
      <c r="AE10" s="24">
        <f t="shared" ref="AE10" si="18">$E10*R10</f>
        <v>0</v>
      </c>
      <c r="AF10" s="24">
        <f t="shared" ref="AF10" si="19">$E10*S10</f>
        <v>0</v>
      </c>
      <c r="AG10" s="24">
        <f t="shared" ref="AG10" si="20">$E10*T10</f>
        <v>0</v>
      </c>
      <c r="AH10" s="97">
        <f>SUM(W10:AG10)</f>
        <v>2000</v>
      </c>
      <c r="AI10" s="99">
        <f>AH10-E10</f>
        <v>0</v>
      </c>
      <c r="AK10" s="22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7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7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7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78"/>
    </row>
    <row r="11" spans="1:179" x14ac:dyDescent="0.25">
      <c r="A11" s="6" t="s">
        <v>1</v>
      </c>
      <c r="B11" s="13">
        <v>450</v>
      </c>
      <c r="C11" s="14">
        <v>700</v>
      </c>
      <c r="D11" s="15">
        <v>1000</v>
      </c>
      <c r="E11" s="16" t="e">
        <f ca="1">_xll.RiskPert(B11,C11,D11)</f>
        <v>#NAME?</v>
      </c>
      <c r="F11" s="27"/>
      <c r="G11" s="93">
        <f>G$27</f>
        <v>42370</v>
      </c>
      <c r="H11" s="65" t="e">
        <f ca="1">H29</f>
        <v>#NAME?</v>
      </c>
      <c r="I11" s="27"/>
      <c r="J11" s="60">
        <v>0</v>
      </c>
      <c r="K11" s="62" t="e">
        <f ca="1">(AK11*AV11)+(BG11*BR11)+(CC11*CN11)+(CY11*DJ11)+(DU11*EF11)+(EQ11*FB11)</f>
        <v>#NAME?</v>
      </c>
      <c r="L11" s="62" t="e">
        <f t="shared" ref="L11:L16" ca="1" si="21">(AL11*AW11)+(BH11*BS11)+(CD11*CO11)+(CZ11*DK11)+(DV11*EG11)+(ER11*FC11)</f>
        <v>#NAME?</v>
      </c>
      <c r="M11" s="62" t="e">
        <f t="shared" ref="M11:M16" ca="1" si="22">(AM11*AX11)+(BI11*BT11)+(CE11*CP11)+(DA11*DL11)+(DW11*EH11)+(ES11*FD11)</f>
        <v>#NAME?</v>
      </c>
      <c r="N11" s="62" t="e">
        <f t="shared" ref="N11:N16" ca="1" si="23">(AN11*AY11)+(BJ11*BU11)+(CF11*CQ11)+(DB11*DM11)+(DX11*EI11)+(ET11*FE11)</f>
        <v>#NAME?</v>
      </c>
      <c r="O11" s="62" t="e">
        <f t="shared" ref="O11:O16" ca="1" si="24">(AO11*AZ11)+(BK11*BV11)+(CG11*CR11)+(DC11*DN11)+(DY11*EJ11)+(EU11*FF11)</f>
        <v>#NAME?</v>
      </c>
      <c r="P11" s="62" t="e">
        <f t="shared" ref="P11:P16" ca="1" si="25">(AP11*BA11)+(BL11*BW11)+(CH11*CS11)+(DD11*DO11)+(DZ11*EK11)+(EV11*FG11)</f>
        <v>#NAME?</v>
      </c>
      <c r="Q11" s="62" t="e">
        <f t="shared" ref="Q11:Q16" ca="1" si="26">(AQ11*BB11)+(BM11*BX11)+(CI11*CT11)+(DE11*DP11)+(EA11*EL11)+(EW11*FH11)</f>
        <v>#NAME?</v>
      </c>
      <c r="R11" s="62" t="e">
        <f t="shared" ref="R11:R16" ca="1" si="27">(AR11*BC11)+(BN11*BY11)+(CJ11*CU11)+(DF11*DQ11)+(EB11*EM11)+(EX11*FI11)</f>
        <v>#NAME?</v>
      </c>
      <c r="S11" s="62" t="e">
        <f t="shared" ref="S11:S16" ca="1" si="28">(AS11*BD11)+(BO11*BZ11)+(CK11*CV11)+(DG11*DR11)+(EC11*EN11)+(EY11*FJ11)</f>
        <v>#NAME?</v>
      </c>
      <c r="T11" s="62" t="e">
        <f t="shared" ref="T11:T16" ca="1" si="29">(AT11*BE11)+(BP11*CA11)+(CL11*CW11)+(DH11*DS11)+(ED11*EO11)+(EZ11*FK11)</f>
        <v>#NAME?</v>
      </c>
      <c r="U11" s="64" t="e">
        <f t="shared" ref="U11:U16" ca="1" si="30">SUM(J11:T11)</f>
        <v>#NAME?</v>
      </c>
      <c r="W11" s="31" t="e">
        <f t="shared" ca="1" si="10"/>
        <v>#NAME?</v>
      </c>
      <c r="X11" s="24" t="e">
        <f ca="1">$E11*K11</f>
        <v>#NAME?</v>
      </c>
      <c r="Y11" s="24" t="e">
        <f t="shared" ref="Y11:Y16" ca="1" si="31">$E11*L11</f>
        <v>#NAME?</v>
      </c>
      <c r="Z11" s="24" t="e">
        <f t="shared" ref="Z11:Z16" ca="1" si="32">$E11*M11</f>
        <v>#NAME?</v>
      </c>
      <c r="AA11" s="24" t="e">
        <f t="shared" ref="AA11:AA16" ca="1" si="33">$E11*N11</f>
        <v>#NAME?</v>
      </c>
      <c r="AB11" s="24" t="e">
        <f t="shared" ref="AB11:AB16" ca="1" si="34">$E11*O11</f>
        <v>#NAME?</v>
      </c>
      <c r="AC11" s="24" t="e">
        <f t="shared" ref="AC11:AC16" ca="1" si="35">$E11*P11</f>
        <v>#NAME?</v>
      </c>
      <c r="AD11" s="24" t="e">
        <f t="shared" ref="AD11:AD16" ca="1" si="36">$E11*Q11</f>
        <v>#NAME?</v>
      </c>
      <c r="AE11" s="24" t="e">
        <f t="shared" ref="AE11:AE16" ca="1" si="37">$E11*R11</f>
        <v>#NAME?</v>
      </c>
      <c r="AF11" s="24" t="e">
        <f t="shared" ref="AF11:AF16" ca="1" si="38">$E11*S11</f>
        <v>#NAME?</v>
      </c>
      <c r="AG11" s="24" t="e">
        <f t="shared" ref="AG11:AG16" ca="1" si="39">$E11*T11</f>
        <v>#NAME?</v>
      </c>
      <c r="AH11" s="97" t="e">
        <f t="shared" ref="AH11:AH16" ca="1" si="40">SUM(W11:AG11)</f>
        <v>#NAME?</v>
      </c>
      <c r="AI11" s="99" t="e">
        <f t="shared" ref="AI11:AI16" ca="1" si="41">AH11-E11</f>
        <v>#NAME?</v>
      </c>
      <c r="AK11" s="6" t="e">
        <f t="shared" ref="AK11:AT16" ca="1" si="42">IF($H11&lt;=K$8,1,0)</f>
        <v>#NAME?</v>
      </c>
      <c r="AL11" s="7" t="e">
        <f t="shared" ca="1" si="42"/>
        <v>#NAME?</v>
      </c>
      <c r="AM11" s="7" t="e">
        <f t="shared" ca="1" si="42"/>
        <v>#NAME?</v>
      </c>
      <c r="AN11" s="7" t="e">
        <f t="shared" ca="1" si="42"/>
        <v>#NAME?</v>
      </c>
      <c r="AO11" s="7" t="e">
        <f t="shared" ca="1" si="42"/>
        <v>#NAME?</v>
      </c>
      <c r="AP11" s="7" t="e">
        <f t="shared" ca="1" si="42"/>
        <v>#NAME?</v>
      </c>
      <c r="AQ11" s="7" t="e">
        <f t="shared" ca="1" si="42"/>
        <v>#NAME?</v>
      </c>
      <c r="AR11" s="7" t="e">
        <f t="shared" ca="1" si="42"/>
        <v>#NAME?</v>
      </c>
      <c r="AS11" s="7" t="e">
        <f t="shared" ca="1" si="42"/>
        <v>#NAME?</v>
      </c>
      <c r="AT11" s="7" t="e">
        <f t="shared" ca="1" si="42"/>
        <v>#NAME?</v>
      </c>
      <c r="AU11" s="7"/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7"/>
      <c r="BG11" s="7" t="e">
        <f t="shared" ref="BG11:BP16" ca="1" si="43">IF(AND($G11&lt;K$8,K$8&lt;$H11,$H11&lt;=L$8)=TRUE,1,0)</f>
        <v>#NAME?</v>
      </c>
      <c r="BH11" s="7" t="e">
        <f t="shared" ca="1" si="43"/>
        <v>#NAME?</v>
      </c>
      <c r="BI11" s="7" t="e">
        <f t="shared" ca="1" si="43"/>
        <v>#NAME?</v>
      </c>
      <c r="BJ11" s="7" t="e">
        <f t="shared" ca="1" si="43"/>
        <v>#NAME?</v>
      </c>
      <c r="BK11" s="7" t="e">
        <f t="shared" ca="1" si="43"/>
        <v>#NAME?</v>
      </c>
      <c r="BL11" s="7" t="e">
        <f t="shared" ca="1" si="43"/>
        <v>#NAME?</v>
      </c>
      <c r="BM11" s="7" t="e">
        <f t="shared" ca="1" si="43"/>
        <v>#NAME?</v>
      </c>
      <c r="BN11" s="7" t="e">
        <f t="shared" ca="1" si="43"/>
        <v>#NAME?</v>
      </c>
      <c r="BO11" s="7" t="e">
        <f t="shared" ca="1" si="43"/>
        <v>#NAME?</v>
      </c>
      <c r="BP11" s="7" t="e">
        <f t="shared" ca="1" si="43"/>
        <v>#NAME?</v>
      </c>
      <c r="BQ11" s="7"/>
      <c r="BR11" s="57" t="e">
        <f t="shared" ref="BR11:CA16" ca="1" si="44">($H11-K$8)/($H11-$G11)</f>
        <v>#NAME?</v>
      </c>
      <c r="BS11" s="57" t="e">
        <f t="shared" ca="1" si="44"/>
        <v>#NAME?</v>
      </c>
      <c r="BT11" s="57" t="e">
        <f t="shared" ca="1" si="44"/>
        <v>#NAME?</v>
      </c>
      <c r="BU11" s="57" t="e">
        <f t="shared" ca="1" si="44"/>
        <v>#NAME?</v>
      </c>
      <c r="BV11" s="57" t="e">
        <f t="shared" ca="1" si="44"/>
        <v>#NAME?</v>
      </c>
      <c r="BW11" s="57" t="e">
        <f t="shared" ca="1" si="44"/>
        <v>#NAME?</v>
      </c>
      <c r="BX11" s="57" t="e">
        <f t="shared" ca="1" si="44"/>
        <v>#NAME?</v>
      </c>
      <c r="BY11" s="57" t="e">
        <f t="shared" ca="1" si="44"/>
        <v>#NAME?</v>
      </c>
      <c r="BZ11" s="57" t="e">
        <f t="shared" ca="1" si="44"/>
        <v>#NAME?</v>
      </c>
      <c r="CA11" s="57" t="e">
        <f t="shared" ca="1" si="44"/>
        <v>#NAME?</v>
      </c>
      <c r="CB11" s="7"/>
      <c r="CC11" s="7" t="e">
        <f t="shared" ref="CC11:CL16" ca="1" si="45">IF(AND($G11&lt;=K$8,L$8&lt;$H11)=TRUE,1,0)</f>
        <v>#NAME?</v>
      </c>
      <c r="CD11" s="7" t="e">
        <f t="shared" ca="1" si="45"/>
        <v>#NAME?</v>
      </c>
      <c r="CE11" s="7" t="e">
        <f t="shared" ca="1" si="45"/>
        <v>#NAME?</v>
      </c>
      <c r="CF11" s="7" t="e">
        <f t="shared" ca="1" si="45"/>
        <v>#NAME?</v>
      </c>
      <c r="CG11" s="7" t="e">
        <f t="shared" ca="1" si="45"/>
        <v>#NAME?</v>
      </c>
      <c r="CH11" s="7" t="e">
        <f t="shared" ca="1" si="45"/>
        <v>#NAME?</v>
      </c>
      <c r="CI11" s="7" t="e">
        <f t="shared" ca="1" si="45"/>
        <v>#NAME?</v>
      </c>
      <c r="CJ11" s="7" t="e">
        <f t="shared" ca="1" si="45"/>
        <v>#NAME?</v>
      </c>
      <c r="CK11" s="7" t="e">
        <f t="shared" ca="1" si="45"/>
        <v>#NAME?</v>
      </c>
      <c r="CL11" s="7" t="e">
        <f t="shared" ca="1" si="45"/>
        <v>#NAME?</v>
      </c>
      <c r="CM11" s="7"/>
      <c r="CN11" s="57" t="e">
        <f t="shared" ref="CN11:CW16" ca="1" si="46">(L$8-K$8)/($H11-$G11)</f>
        <v>#NAME?</v>
      </c>
      <c r="CO11" s="57" t="e">
        <f t="shared" ca="1" si="46"/>
        <v>#NAME?</v>
      </c>
      <c r="CP11" s="57" t="e">
        <f t="shared" ca="1" si="46"/>
        <v>#NAME?</v>
      </c>
      <c r="CQ11" s="57" t="e">
        <f t="shared" ca="1" si="46"/>
        <v>#NAME?</v>
      </c>
      <c r="CR11" s="57" t="e">
        <f t="shared" ca="1" si="46"/>
        <v>#NAME?</v>
      </c>
      <c r="CS11" s="57" t="e">
        <f t="shared" ca="1" si="46"/>
        <v>#NAME?</v>
      </c>
      <c r="CT11" s="57" t="e">
        <f t="shared" ca="1" si="46"/>
        <v>#NAME?</v>
      </c>
      <c r="CU11" s="57" t="e">
        <f t="shared" ca="1" si="46"/>
        <v>#NAME?</v>
      </c>
      <c r="CV11" s="57" t="e">
        <f t="shared" ca="1" si="46"/>
        <v>#NAME?</v>
      </c>
      <c r="CW11" s="57" t="e">
        <f t="shared" ca="1" si="46"/>
        <v>#NAME?</v>
      </c>
      <c r="CX11" s="7"/>
      <c r="CY11" s="7" t="e">
        <f t="shared" ref="CY11:DH16" ca="1" si="47">IF(AND(K$8&lt;=$G11,$H11&lt;=L$8)=TRUE,1,0)</f>
        <v>#NAME?</v>
      </c>
      <c r="CZ11" s="7" t="e">
        <f t="shared" ca="1" si="47"/>
        <v>#NAME?</v>
      </c>
      <c r="DA11" s="7" t="e">
        <f t="shared" ca="1" si="47"/>
        <v>#NAME?</v>
      </c>
      <c r="DB11" s="7" t="e">
        <f t="shared" ca="1" si="47"/>
        <v>#NAME?</v>
      </c>
      <c r="DC11" s="7" t="e">
        <f t="shared" ca="1" si="47"/>
        <v>#NAME?</v>
      </c>
      <c r="DD11" s="7" t="e">
        <f t="shared" ca="1" si="47"/>
        <v>#NAME?</v>
      </c>
      <c r="DE11" s="7" t="e">
        <f t="shared" ca="1" si="47"/>
        <v>#NAME?</v>
      </c>
      <c r="DF11" s="7" t="e">
        <f t="shared" ca="1" si="47"/>
        <v>#NAME?</v>
      </c>
      <c r="DG11" s="7" t="e">
        <f t="shared" ca="1" si="47"/>
        <v>#NAME?</v>
      </c>
      <c r="DH11" s="7" t="e">
        <f t="shared" ca="1" si="47"/>
        <v>#NAME?</v>
      </c>
      <c r="DI11" s="7"/>
      <c r="DJ11" s="41">
        <v>1</v>
      </c>
      <c r="DK11" s="41">
        <v>1</v>
      </c>
      <c r="DL11" s="41">
        <v>1</v>
      </c>
      <c r="DM11" s="41">
        <v>1</v>
      </c>
      <c r="DN11" s="41">
        <v>1</v>
      </c>
      <c r="DO11" s="41">
        <v>1</v>
      </c>
      <c r="DP11" s="41">
        <v>1</v>
      </c>
      <c r="DQ11" s="41">
        <v>1</v>
      </c>
      <c r="DR11" s="41">
        <v>1</v>
      </c>
      <c r="DS11" s="41">
        <v>1</v>
      </c>
      <c r="DT11" s="7"/>
      <c r="DU11" s="7" t="e">
        <f t="shared" ref="DU11:ED16" ca="1" si="48">IF(AND(K$8&lt;$G11,$G11&lt;L$8,L$8&lt;$H11)=TRUE,1,0)</f>
        <v>#NAME?</v>
      </c>
      <c r="DV11" s="7" t="e">
        <f t="shared" ca="1" si="48"/>
        <v>#NAME?</v>
      </c>
      <c r="DW11" s="7" t="e">
        <f t="shared" ca="1" si="48"/>
        <v>#NAME?</v>
      </c>
      <c r="DX11" s="7" t="e">
        <f t="shared" ca="1" si="48"/>
        <v>#NAME?</v>
      </c>
      <c r="DY11" s="7" t="e">
        <f t="shared" ca="1" si="48"/>
        <v>#NAME?</v>
      </c>
      <c r="DZ11" s="7" t="e">
        <f t="shared" ca="1" si="48"/>
        <v>#NAME?</v>
      </c>
      <c r="EA11" s="7" t="e">
        <f t="shared" ca="1" si="48"/>
        <v>#NAME?</v>
      </c>
      <c r="EB11" s="7" t="e">
        <f t="shared" ca="1" si="48"/>
        <v>#NAME?</v>
      </c>
      <c r="EC11" s="7" t="e">
        <f t="shared" ca="1" si="48"/>
        <v>#NAME?</v>
      </c>
      <c r="ED11" s="7" t="e">
        <f t="shared" ca="1" si="48"/>
        <v>#NAME?</v>
      </c>
      <c r="EE11" s="7"/>
      <c r="EF11" s="57" t="e">
        <f t="shared" ref="EF11:EO16" ca="1" si="49">(L$8-$G11)/($H11-$G11)</f>
        <v>#NAME?</v>
      </c>
      <c r="EG11" s="57" t="e">
        <f t="shared" ca="1" si="49"/>
        <v>#NAME?</v>
      </c>
      <c r="EH11" s="57" t="e">
        <f t="shared" ca="1" si="49"/>
        <v>#NAME?</v>
      </c>
      <c r="EI11" s="57" t="e">
        <f t="shared" ca="1" si="49"/>
        <v>#NAME?</v>
      </c>
      <c r="EJ11" s="57" t="e">
        <f t="shared" ca="1" si="49"/>
        <v>#NAME?</v>
      </c>
      <c r="EK11" s="57" t="e">
        <f t="shared" ca="1" si="49"/>
        <v>#NAME?</v>
      </c>
      <c r="EL11" s="57" t="e">
        <f t="shared" ca="1" si="49"/>
        <v>#NAME?</v>
      </c>
      <c r="EM11" s="57" t="e">
        <f t="shared" ca="1" si="49"/>
        <v>#NAME?</v>
      </c>
      <c r="EN11" s="57" t="e">
        <f t="shared" ca="1" si="49"/>
        <v>#NAME?</v>
      </c>
      <c r="EO11" s="57" t="e">
        <f t="shared" ca="1" si="49"/>
        <v>#NAME?</v>
      </c>
      <c r="EP11" s="7"/>
      <c r="EQ11" s="7">
        <f t="shared" ref="EQ11:EZ16" si="50">IF(L$8&lt;=$G11,1,0)</f>
        <v>0</v>
      </c>
      <c r="ER11" s="7">
        <f t="shared" si="50"/>
        <v>0</v>
      </c>
      <c r="ES11" s="7">
        <f t="shared" si="50"/>
        <v>0</v>
      </c>
      <c r="ET11" s="7">
        <f t="shared" si="50"/>
        <v>0</v>
      </c>
      <c r="EU11" s="7">
        <f t="shared" si="50"/>
        <v>0</v>
      </c>
      <c r="EV11" s="7">
        <f t="shared" si="50"/>
        <v>0</v>
      </c>
      <c r="EW11" s="7">
        <f t="shared" si="50"/>
        <v>0</v>
      </c>
      <c r="EX11" s="7">
        <f t="shared" si="50"/>
        <v>0</v>
      </c>
      <c r="EY11" s="7">
        <f t="shared" si="50"/>
        <v>0</v>
      </c>
      <c r="EZ11" s="7">
        <f t="shared" si="50"/>
        <v>0</v>
      </c>
      <c r="FA11" s="7"/>
      <c r="FB11" s="61">
        <v>0</v>
      </c>
      <c r="FC11" s="61">
        <v>0</v>
      </c>
      <c r="FD11" s="61">
        <v>0</v>
      </c>
      <c r="FE11" s="61">
        <v>0</v>
      </c>
      <c r="FF11" s="61">
        <v>0</v>
      </c>
      <c r="FG11" s="61">
        <v>0</v>
      </c>
      <c r="FH11" s="61">
        <v>0</v>
      </c>
      <c r="FI11" s="61">
        <v>0</v>
      </c>
      <c r="FJ11" s="61">
        <v>0</v>
      </c>
      <c r="FK11" s="61">
        <v>0</v>
      </c>
      <c r="FL11" s="7"/>
      <c r="FM11" s="7" t="e">
        <f t="shared" ref="FM11:FV16" ca="1" si="51">AK11+BG11+CC11+CY11+DU11+EQ11</f>
        <v>#NAME?</v>
      </c>
      <c r="FN11" s="7" t="e">
        <f t="shared" ca="1" si="51"/>
        <v>#NAME?</v>
      </c>
      <c r="FO11" s="7" t="e">
        <f t="shared" ca="1" si="51"/>
        <v>#NAME?</v>
      </c>
      <c r="FP11" s="7" t="e">
        <f t="shared" ca="1" si="51"/>
        <v>#NAME?</v>
      </c>
      <c r="FQ11" s="7" t="e">
        <f t="shared" ca="1" si="51"/>
        <v>#NAME?</v>
      </c>
      <c r="FR11" s="7" t="e">
        <f t="shared" ca="1" si="51"/>
        <v>#NAME?</v>
      </c>
      <c r="FS11" s="7" t="e">
        <f t="shared" ca="1" si="51"/>
        <v>#NAME?</v>
      </c>
      <c r="FT11" s="7" t="e">
        <f t="shared" ca="1" si="51"/>
        <v>#NAME?</v>
      </c>
      <c r="FU11" s="7" t="e">
        <f t="shared" ca="1" si="51"/>
        <v>#NAME?</v>
      </c>
      <c r="FV11" s="7" t="e">
        <f t="shared" ca="1" si="51"/>
        <v>#NAME?</v>
      </c>
      <c r="FW11" s="8" t="e">
        <f t="shared" ref="FW11:FW16" ca="1" si="52">SUM(FM11:FV11)</f>
        <v>#NAME?</v>
      </c>
    </row>
    <row r="12" spans="1:179" x14ac:dyDescent="0.25">
      <c r="A12" s="6" t="s">
        <v>2</v>
      </c>
      <c r="B12" s="13">
        <v>1600</v>
      </c>
      <c r="C12" s="14">
        <v>2300</v>
      </c>
      <c r="D12" s="15">
        <v>3000</v>
      </c>
      <c r="E12" s="16" t="e">
        <f ca="1">_xll.RiskPert(B12,C12,D12)</f>
        <v>#NAME?</v>
      </c>
      <c r="F12" s="27"/>
      <c r="G12" s="93">
        <f>G$27</f>
        <v>42370</v>
      </c>
      <c r="H12" s="65" t="e">
        <f ca="1">G29+0.75*(H29-G29)</f>
        <v>#NAME?</v>
      </c>
      <c r="I12" s="27"/>
      <c r="J12" s="60">
        <v>0</v>
      </c>
      <c r="K12" s="62" t="e">
        <f t="shared" ref="K12:K16" ca="1" si="53">(AK12*AV12)+(BG12*BR12)+(CC12*CN12)+(CY12*DJ12)+(DU12*EF12)+(EQ12*FB12)</f>
        <v>#NAME?</v>
      </c>
      <c r="L12" s="62" t="e">
        <f t="shared" ca="1" si="21"/>
        <v>#NAME?</v>
      </c>
      <c r="M12" s="62" t="e">
        <f t="shared" ca="1" si="22"/>
        <v>#NAME?</v>
      </c>
      <c r="N12" s="62" t="e">
        <f t="shared" ca="1" si="23"/>
        <v>#NAME?</v>
      </c>
      <c r="O12" s="62" t="e">
        <f t="shared" ca="1" si="24"/>
        <v>#NAME?</v>
      </c>
      <c r="P12" s="62" t="e">
        <f t="shared" ca="1" si="25"/>
        <v>#NAME?</v>
      </c>
      <c r="Q12" s="62" t="e">
        <f t="shared" ca="1" si="26"/>
        <v>#NAME?</v>
      </c>
      <c r="R12" s="62" t="e">
        <f t="shared" ca="1" si="27"/>
        <v>#NAME?</v>
      </c>
      <c r="S12" s="62" t="e">
        <f t="shared" ca="1" si="28"/>
        <v>#NAME?</v>
      </c>
      <c r="T12" s="62" t="e">
        <f t="shared" ca="1" si="29"/>
        <v>#NAME?</v>
      </c>
      <c r="U12" s="64" t="e">
        <f t="shared" ca="1" si="30"/>
        <v>#NAME?</v>
      </c>
      <c r="W12" s="31" t="e">
        <f t="shared" ca="1" si="10"/>
        <v>#NAME?</v>
      </c>
      <c r="X12" s="24" t="e">
        <f t="shared" ref="X12:X16" ca="1" si="54">$E12*K12</f>
        <v>#NAME?</v>
      </c>
      <c r="Y12" s="24" t="e">
        <f t="shared" ca="1" si="31"/>
        <v>#NAME?</v>
      </c>
      <c r="Z12" s="24" t="e">
        <f t="shared" ca="1" si="32"/>
        <v>#NAME?</v>
      </c>
      <c r="AA12" s="24" t="e">
        <f t="shared" ca="1" si="33"/>
        <v>#NAME?</v>
      </c>
      <c r="AB12" s="24" t="e">
        <f t="shared" ca="1" si="34"/>
        <v>#NAME?</v>
      </c>
      <c r="AC12" s="24" t="e">
        <f t="shared" ca="1" si="35"/>
        <v>#NAME?</v>
      </c>
      <c r="AD12" s="24" t="e">
        <f t="shared" ca="1" si="36"/>
        <v>#NAME?</v>
      </c>
      <c r="AE12" s="24" t="e">
        <f t="shared" ca="1" si="37"/>
        <v>#NAME?</v>
      </c>
      <c r="AF12" s="24" t="e">
        <f t="shared" ca="1" si="38"/>
        <v>#NAME?</v>
      </c>
      <c r="AG12" s="24" t="e">
        <f t="shared" ca="1" si="39"/>
        <v>#NAME?</v>
      </c>
      <c r="AH12" s="97" t="e">
        <f t="shared" ca="1" si="40"/>
        <v>#NAME?</v>
      </c>
      <c r="AI12" s="99" t="e">
        <f t="shared" ca="1" si="41"/>
        <v>#NAME?</v>
      </c>
      <c r="AK12" s="6" t="e">
        <f t="shared" ca="1" si="42"/>
        <v>#NAME?</v>
      </c>
      <c r="AL12" s="7" t="e">
        <f t="shared" ca="1" si="42"/>
        <v>#NAME?</v>
      </c>
      <c r="AM12" s="7" t="e">
        <f t="shared" ca="1" si="42"/>
        <v>#NAME?</v>
      </c>
      <c r="AN12" s="7" t="e">
        <f t="shared" ca="1" si="42"/>
        <v>#NAME?</v>
      </c>
      <c r="AO12" s="7" t="e">
        <f t="shared" ca="1" si="42"/>
        <v>#NAME?</v>
      </c>
      <c r="AP12" s="7" t="e">
        <f t="shared" ca="1" si="42"/>
        <v>#NAME?</v>
      </c>
      <c r="AQ12" s="7" t="e">
        <f t="shared" ca="1" si="42"/>
        <v>#NAME?</v>
      </c>
      <c r="AR12" s="7" t="e">
        <f t="shared" ca="1" si="42"/>
        <v>#NAME?</v>
      </c>
      <c r="AS12" s="7" t="e">
        <f t="shared" ca="1" si="42"/>
        <v>#NAME?</v>
      </c>
      <c r="AT12" s="7" t="e">
        <f t="shared" ca="1" si="42"/>
        <v>#NAME?</v>
      </c>
      <c r="AU12" s="7"/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0</v>
      </c>
      <c r="BD12" s="61">
        <v>0</v>
      </c>
      <c r="BE12" s="61">
        <v>0</v>
      </c>
      <c r="BF12" s="7"/>
      <c r="BG12" s="7" t="e">
        <f t="shared" ca="1" si="43"/>
        <v>#NAME?</v>
      </c>
      <c r="BH12" s="7" t="e">
        <f t="shared" ca="1" si="43"/>
        <v>#NAME?</v>
      </c>
      <c r="BI12" s="7" t="e">
        <f t="shared" ca="1" si="43"/>
        <v>#NAME?</v>
      </c>
      <c r="BJ12" s="7" t="e">
        <f t="shared" ca="1" si="43"/>
        <v>#NAME?</v>
      </c>
      <c r="BK12" s="7" t="e">
        <f t="shared" ca="1" si="43"/>
        <v>#NAME?</v>
      </c>
      <c r="BL12" s="7" t="e">
        <f t="shared" ca="1" si="43"/>
        <v>#NAME?</v>
      </c>
      <c r="BM12" s="7" t="e">
        <f t="shared" ca="1" si="43"/>
        <v>#NAME?</v>
      </c>
      <c r="BN12" s="7" t="e">
        <f t="shared" ca="1" si="43"/>
        <v>#NAME?</v>
      </c>
      <c r="BO12" s="7" t="e">
        <f t="shared" ca="1" si="43"/>
        <v>#NAME?</v>
      </c>
      <c r="BP12" s="7" t="e">
        <f t="shared" ca="1" si="43"/>
        <v>#NAME?</v>
      </c>
      <c r="BQ12" s="7"/>
      <c r="BR12" s="57" t="e">
        <f t="shared" ca="1" si="44"/>
        <v>#NAME?</v>
      </c>
      <c r="BS12" s="57" t="e">
        <f t="shared" ca="1" si="44"/>
        <v>#NAME?</v>
      </c>
      <c r="BT12" s="57" t="e">
        <f t="shared" ca="1" si="44"/>
        <v>#NAME?</v>
      </c>
      <c r="BU12" s="57" t="e">
        <f t="shared" ca="1" si="44"/>
        <v>#NAME?</v>
      </c>
      <c r="BV12" s="57" t="e">
        <f t="shared" ca="1" si="44"/>
        <v>#NAME?</v>
      </c>
      <c r="BW12" s="57" t="e">
        <f t="shared" ca="1" si="44"/>
        <v>#NAME?</v>
      </c>
      <c r="BX12" s="57" t="e">
        <f t="shared" ca="1" si="44"/>
        <v>#NAME?</v>
      </c>
      <c r="BY12" s="57" t="e">
        <f t="shared" ca="1" si="44"/>
        <v>#NAME?</v>
      </c>
      <c r="BZ12" s="57" t="e">
        <f t="shared" ca="1" si="44"/>
        <v>#NAME?</v>
      </c>
      <c r="CA12" s="57" t="e">
        <f t="shared" ca="1" si="44"/>
        <v>#NAME?</v>
      </c>
      <c r="CB12" s="7"/>
      <c r="CC12" s="7" t="e">
        <f t="shared" ca="1" si="45"/>
        <v>#NAME?</v>
      </c>
      <c r="CD12" s="7" t="e">
        <f t="shared" ca="1" si="45"/>
        <v>#NAME?</v>
      </c>
      <c r="CE12" s="7" t="e">
        <f t="shared" ca="1" si="45"/>
        <v>#NAME?</v>
      </c>
      <c r="CF12" s="7" t="e">
        <f t="shared" ca="1" si="45"/>
        <v>#NAME?</v>
      </c>
      <c r="CG12" s="7" t="e">
        <f t="shared" ca="1" si="45"/>
        <v>#NAME?</v>
      </c>
      <c r="CH12" s="7" t="e">
        <f t="shared" ca="1" si="45"/>
        <v>#NAME?</v>
      </c>
      <c r="CI12" s="7" t="e">
        <f t="shared" ca="1" si="45"/>
        <v>#NAME?</v>
      </c>
      <c r="CJ12" s="7" t="e">
        <f t="shared" ca="1" si="45"/>
        <v>#NAME?</v>
      </c>
      <c r="CK12" s="7" t="e">
        <f t="shared" ca="1" si="45"/>
        <v>#NAME?</v>
      </c>
      <c r="CL12" s="7" t="e">
        <f t="shared" ca="1" si="45"/>
        <v>#NAME?</v>
      </c>
      <c r="CM12" s="7"/>
      <c r="CN12" s="57" t="e">
        <f t="shared" ca="1" si="46"/>
        <v>#NAME?</v>
      </c>
      <c r="CO12" s="57" t="e">
        <f t="shared" ca="1" si="46"/>
        <v>#NAME?</v>
      </c>
      <c r="CP12" s="57" t="e">
        <f t="shared" ca="1" si="46"/>
        <v>#NAME?</v>
      </c>
      <c r="CQ12" s="57" t="e">
        <f t="shared" ca="1" si="46"/>
        <v>#NAME?</v>
      </c>
      <c r="CR12" s="57" t="e">
        <f t="shared" ca="1" si="46"/>
        <v>#NAME?</v>
      </c>
      <c r="CS12" s="57" t="e">
        <f t="shared" ca="1" si="46"/>
        <v>#NAME?</v>
      </c>
      <c r="CT12" s="57" t="e">
        <f t="shared" ca="1" si="46"/>
        <v>#NAME?</v>
      </c>
      <c r="CU12" s="57" t="e">
        <f t="shared" ca="1" si="46"/>
        <v>#NAME?</v>
      </c>
      <c r="CV12" s="57" t="e">
        <f t="shared" ca="1" si="46"/>
        <v>#NAME?</v>
      </c>
      <c r="CW12" s="57" t="e">
        <f t="shared" ca="1" si="46"/>
        <v>#NAME?</v>
      </c>
      <c r="CX12" s="7"/>
      <c r="CY12" s="7" t="e">
        <f t="shared" ca="1" si="47"/>
        <v>#NAME?</v>
      </c>
      <c r="CZ12" s="7" t="e">
        <f t="shared" ca="1" si="47"/>
        <v>#NAME?</v>
      </c>
      <c r="DA12" s="7" t="e">
        <f t="shared" ca="1" si="47"/>
        <v>#NAME?</v>
      </c>
      <c r="DB12" s="7" t="e">
        <f t="shared" ca="1" si="47"/>
        <v>#NAME?</v>
      </c>
      <c r="DC12" s="7" t="e">
        <f t="shared" ca="1" si="47"/>
        <v>#NAME?</v>
      </c>
      <c r="DD12" s="7" t="e">
        <f t="shared" ca="1" si="47"/>
        <v>#NAME?</v>
      </c>
      <c r="DE12" s="7" t="e">
        <f t="shared" ca="1" si="47"/>
        <v>#NAME?</v>
      </c>
      <c r="DF12" s="7" t="e">
        <f t="shared" ca="1" si="47"/>
        <v>#NAME?</v>
      </c>
      <c r="DG12" s="7" t="e">
        <f t="shared" ca="1" si="47"/>
        <v>#NAME?</v>
      </c>
      <c r="DH12" s="7" t="e">
        <f t="shared" ca="1" si="47"/>
        <v>#NAME?</v>
      </c>
      <c r="DI12" s="7"/>
      <c r="DJ12" s="41">
        <v>1</v>
      </c>
      <c r="DK12" s="41">
        <v>1</v>
      </c>
      <c r="DL12" s="41">
        <v>1</v>
      </c>
      <c r="DM12" s="41">
        <v>1</v>
      </c>
      <c r="DN12" s="41">
        <v>1</v>
      </c>
      <c r="DO12" s="41">
        <v>1</v>
      </c>
      <c r="DP12" s="41">
        <v>1</v>
      </c>
      <c r="DQ12" s="41">
        <v>1</v>
      </c>
      <c r="DR12" s="41">
        <v>1</v>
      </c>
      <c r="DS12" s="41">
        <v>1</v>
      </c>
      <c r="DT12" s="7"/>
      <c r="DU12" s="7" t="e">
        <f t="shared" ca="1" si="48"/>
        <v>#NAME?</v>
      </c>
      <c r="DV12" s="7" t="e">
        <f t="shared" ca="1" si="48"/>
        <v>#NAME?</v>
      </c>
      <c r="DW12" s="7" t="e">
        <f t="shared" ca="1" si="48"/>
        <v>#NAME?</v>
      </c>
      <c r="DX12" s="7" t="e">
        <f t="shared" ca="1" si="48"/>
        <v>#NAME?</v>
      </c>
      <c r="DY12" s="7" t="e">
        <f t="shared" ca="1" si="48"/>
        <v>#NAME?</v>
      </c>
      <c r="DZ12" s="7" t="e">
        <f t="shared" ca="1" si="48"/>
        <v>#NAME?</v>
      </c>
      <c r="EA12" s="7" t="e">
        <f t="shared" ca="1" si="48"/>
        <v>#NAME?</v>
      </c>
      <c r="EB12" s="7" t="e">
        <f t="shared" ca="1" si="48"/>
        <v>#NAME?</v>
      </c>
      <c r="EC12" s="7" t="e">
        <f t="shared" ca="1" si="48"/>
        <v>#NAME?</v>
      </c>
      <c r="ED12" s="7" t="e">
        <f t="shared" ca="1" si="48"/>
        <v>#NAME?</v>
      </c>
      <c r="EE12" s="7"/>
      <c r="EF12" s="57" t="e">
        <f t="shared" ca="1" si="49"/>
        <v>#NAME?</v>
      </c>
      <c r="EG12" s="57" t="e">
        <f t="shared" ca="1" si="49"/>
        <v>#NAME?</v>
      </c>
      <c r="EH12" s="57" t="e">
        <f t="shared" ca="1" si="49"/>
        <v>#NAME?</v>
      </c>
      <c r="EI12" s="57" t="e">
        <f t="shared" ca="1" si="49"/>
        <v>#NAME?</v>
      </c>
      <c r="EJ12" s="57" t="e">
        <f t="shared" ca="1" si="49"/>
        <v>#NAME?</v>
      </c>
      <c r="EK12" s="57" t="e">
        <f t="shared" ca="1" si="49"/>
        <v>#NAME?</v>
      </c>
      <c r="EL12" s="57" t="e">
        <f t="shared" ca="1" si="49"/>
        <v>#NAME?</v>
      </c>
      <c r="EM12" s="57" t="e">
        <f t="shared" ca="1" si="49"/>
        <v>#NAME?</v>
      </c>
      <c r="EN12" s="57" t="e">
        <f t="shared" ca="1" si="49"/>
        <v>#NAME?</v>
      </c>
      <c r="EO12" s="57" t="e">
        <f t="shared" ca="1" si="49"/>
        <v>#NAME?</v>
      </c>
      <c r="EP12" s="7"/>
      <c r="EQ12" s="7">
        <f t="shared" si="50"/>
        <v>0</v>
      </c>
      <c r="ER12" s="7">
        <f t="shared" si="50"/>
        <v>0</v>
      </c>
      <c r="ES12" s="7">
        <f t="shared" si="50"/>
        <v>0</v>
      </c>
      <c r="ET12" s="7">
        <f t="shared" si="50"/>
        <v>0</v>
      </c>
      <c r="EU12" s="7">
        <f t="shared" si="50"/>
        <v>0</v>
      </c>
      <c r="EV12" s="7">
        <f t="shared" si="50"/>
        <v>0</v>
      </c>
      <c r="EW12" s="7">
        <f t="shared" si="50"/>
        <v>0</v>
      </c>
      <c r="EX12" s="7">
        <f t="shared" si="50"/>
        <v>0</v>
      </c>
      <c r="EY12" s="7">
        <f t="shared" si="50"/>
        <v>0</v>
      </c>
      <c r="EZ12" s="7">
        <f t="shared" si="50"/>
        <v>0</v>
      </c>
      <c r="FA12" s="7"/>
      <c r="FB12" s="61">
        <v>0</v>
      </c>
      <c r="FC12" s="61">
        <v>0</v>
      </c>
      <c r="FD12" s="61">
        <v>0</v>
      </c>
      <c r="FE12" s="61">
        <v>0</v>
      </c>
      <c r="FF12" s="61">
        <v>0</v>
      </c>
      <c r="FG12" s="61">
        <v>0</v>
      </c>
      <c r="FH12" s="61">
        <v>0</v>
      </c>
      <c r="FI12" s="61">
        <v>0</v>
      </c>
      <c r="FJ12" s="61">
        <v>0</v>
      </c>
      <c r="FK12" s="61">
        <v>0</v>
      </c>
      <c r="FL12" s="7"/>
      <c r="FM12" s="7" t="e">
        <f t="shared" ca="1" si="51"/>
        <v>#NAME?</v>
      </c>
      <c r="FN12" s="7" t="e">
        <f t="shared" ca="1" si="51"/>
        <v>#NAME?</v>
      </c>
      <c r="FO12" s="7" t="e">
        <f t="shared" ca="1" si="51"/>
        <v>#NAME?</v>
      </c>
      <c r="FP12" s="7" t="e">
        <f t="shared" ca="1" si="51"/>
        <v>#NAME?</v>
      </c>
      <c r="FQ12" s="7" t="e">
        <f t="shared" ca="1" si="51"/>
        <v>#NAME?</v>
      </c>
      <c r="FR12" s="7" t="e">
        <f t="shared" ca="1" si="51"/>
        <v>#NAME?</v>
      </c>
      <c r="FS12" s="7" t="e">
        <f t="shared" ca="1" si="51"/>
        <v>#NAME?</v>
      </c>
      <c r="FT12" s="7" t="e">
        <f t="shared" ca="1" si="51"/>
        <v>#NAME?</v>
      </c>
      <c r="FU12" s="7" t="e">
        <f t="shared" ca="1" si="51"/>
        <v>#NAME?</v>
      </c>
      <c r="FV12" s="7" t="e">
        <f t="shared" ca="1" si="51"/>
        <v>#NAME?</v>
      </c>
      <c r="FW12" s="8" t="e">
        <f t="shared" ca="1" si="52"/>
        <v>#NAME?</v>
      </c>
    </row>
    <row r="13" spans="1:179" x14ac:dyDescent="0.25">
      <c r="A13" s="6" t="s">
        <v>3</v>
      </c>
      <c r="B13" s="13">
        <v>20000</v>
      </c>
      <c r="C13" s="14">
        <v>28000</v>
      </c>
      <c r="D13" s="15">
        <v>40000</v>
      </c>
      <c r="E13" s="16" t="e">
        <f ca="1">_xll.RiskPert(B13,C13,D13)</f>
        <v>#NAME?</v>
      </c>
      <c r="F13" s="27"/>
      <c r="G13" s="66" t="e">
        <f ca="1">G29</f>
        <v>#NAME?</v>
      </c>
      <c r="H13" s="65" t="e">
        <f ca="1">H29</f>
        <v>#NAME?</v>
      </c>
      <c r="I13" s="27"/>
      <c r="J13" s="60">
        <v>0</v>
      </c>
      <c r="K13" s="62" t="e">
        <f t="shared" ca="1" si="53"/>
        <v>#NAME?</v>
      </c>
      <c r="L13" s="62" t="e">
        <f t="shared" ca="1" si="21"/>
        <v>#NAME?</v>
      </c>
      <c r="M13" s="62" t="e">
        <f t="shared" ca="1" si="22"/>
        <v>#NAME?</v>
      </c>
      <c r="N13" s="62" t="e">
        <f t="shared" ca="1" si="23"/>
        <v>#NAME?</v>
      </c>
      <c r="O13" s="62" t="e">
        <f t="shared" ca="1" si="24"/>
        <v>#NAME?</v>
      </c>
      <c r="P13" s="62" t="e">
        <f t="shared" ca="1" si="25"/>
        <v>#NAME?</v>
      </c>
      <c r="Q13" s="62" t="e">
        <f t="shared" ca="1" si="26"/>
        <v>#NAME?</v>
      </c>
      <c r="R13" s="62" t="e">
        <f t="shared" ca="1" si="27"/>
        <v>#NAME?</v>
      </c>
      <c r="S13" s="62" t="e">
        <f t="shared" ca="1" si="28"/>
        <v>#NAME?</v>
      </c>
      <c r="T13" s="62" t="e">
        <f t="shared" ca="1" si="29"/>
        <v>#NAME?</v>
      </c>
      <c r="U13" s="64" t="e">
        <f t="shared" ca="1" si="30"/>
        <v>#NAME?</v>
      </c>
      <c r="W13" s="31" t="e">
        <f t="shared" ca="1" si="10"/>
        <v>#NAME?</v>
      </c>
      <c r="X13" s="24" t="e">
        <f t="shared" ca="1" si="54"/>
        <v>#NAME?</v>
      </c>
      <c r="Y13" s="24" t="e">
        <f t="shared" ca="1" si="31"/>
        <v>#NAME?</v>
      </c>
      <c r="Z13" s="24" t="e">
        <f t="shared" ca="1" si="32"/>
        <v>#NAME?</v>
      </c>
      <c r="AA13" s="24" t="e">
        <f t="shared" ca="1" si="33"/>
        <v>#NAME?</v>
      </c>
      <c r="AB13" s="24" t="e">
        <f t="shared" ca="1" si="34"/>
        <v>#NAME?</v>
      </c>
      <c r="AC13" s="24" t="e">
        <f t="shared" ca="1" si="35"/>
        <v>#NAME?</v>
      </c>
      <c r="AD13" s="24" t="e">
        <f t="shared" ca="1" si="36"/>
        <v>#NAME?</v>
      </c>
      <c r="AE13" s="24" t="e">
        <f t="shared" ca="1" si="37"/>
        <v>#NAME?</v>
      </c>
      <c r="AF13" s="24" t="e">
        <f t="shared" ca="1" si="38"/>
        <v>#NAME?</v>
      </c>
      <c r="AG13" s="24" t="e">
        <f t="shared" ca="1" si="39"/>
        <v>#NAME?</v>
      </c>
      <c r="AH13" s="97" t="e">
        <f t="shared" ca="1" si="40"/>
        <v>#NAME?</v>
      </c>
      <c r="AI13" s="99" t="e">
        <f t="shared" ca="1" si="41"/>
        <v>#NAME?</v>
      </c>
      <c r="AK13" s="6" t="e">
        <f t="shared" ca="1" si="42"/>
        <v>#NAME?</v>
      </c>
      <c r="AL13" s="7" t="e">
        <f t="shared" ca="1" si="42"/>
        <v>#NAME?</v>
      </c>
      <c r="AM13" s="7" t="e">
        <f t="shared" ca="1" si="42"/>
        <v>#NAME?</v>
      </c>
      <c r="AN13" s="7" t="e">
        <f t="shared" ca="1" si="42"/>
        <v>#NAME?</v>
      </c>
      <c r="AO13" s="7" t="e">
        <f t="shared" ca="1" si="42"/>
        <v>#NAME?</v>
      </c>
      <c r="AP13" s="7" t="e">
        <f t="shared" ca="1" si="42"/>
        <v>#NAME?</v>
      </c>
      <c r="AQ13" s="7" t="e">
        <f t="shared" ca="1" si="42"/>
        <v>#NAME?</v>
      </c>
      <c r="AR13" s="7" t="e">
        <f t="shared" ca="1" si="42"/>
        <v>#NAME?</v>
      </c>
      <c r="AS13" s="7" t="e">
        <f t="shared" ca="1" si="42"/>
        <v>#NAME?</v>
      </c>
      <c r="AT13" s="7" t="e">
        <f t="shared" ca="1" si="42"/>
        <v>#NAME?</v>
      </c>
      <c r="AU13" s="7"/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7"/>
      <c r="BG13" s="7" t="e">
        <f t="shared" ca="1" si="43"/>
        <v>#NAME?</v>
      </c>
      <c r="BH13" s="7" t="e">
        <f t="shared" ca="1" si="43"/>
        <v>#NAME?</v>
      </c>
      <c r="BI13" s="7" t="e">
        <f t="shared" ca="1" si="43"/>
        <v>#NAME?</v>
      </c>
      <c r="BJ13" s="7" t="e">
        <f t="shared" ca="1" si="43"/>
        <v>#NAME?</v>
      </c>
      <c r="BK13" s="7" t="e">
        <f t="shared" ca="1" si="43"/>
        <v>#NAME?</v>
      </c>
      <c r="BL13" s="7" t="e">
        <f t="shared" ca="1" si="43"/>
        <v>#NAME?</v>
      </c>
      <c r="BM13" s="7" t="e">
        <f t="shared" ca="1" si="43"/>
        <v>#NAME?</v>
      </c>
      <c r="BN13" s="7" t="e">
        <f t="shared" ca="1" si="43"/>
        <v>#NAME?</v>
      </c>
      <c r="BO13" s="7" t="e">
        <f t="shared" ca="1" si="43"/>
        <v>#NAME?</v>
      </c>
      <c r="BP13" s="7" t="e">
        <f t="shared" ca="1" si="43"/>
        <v>#NAME?</v>
      </c>
      <c r="BQ13" s="7"/>
      <c r="BR13" s="57" t="e">
        <f t="shared" ca="1" si="44"/>
        <v>#NAME?</v>
      </c>
      <c r="BS13" s="57" t="e">
        <f t="shared" ca="1" si="44"/>
        <v>#NAME?</v>
      </c>
      <c r="BT13" s="57" t="e">
        <f t="shared" ca="1" si="44"/>
        <v>#NAME?</v>
      </c>
      <c r="BU13" s="57" t="e">
        <f t="shared" ca="1" si="44"/>
        <v>#NAME?</v>
      </c>
      <c r="BV13" s="57" t="e">
        <f t="shared" ca="1" si="44"/>
        <v>#NAME?</v>
      </c>
      <c r="BW13" s="57" t="e">
        <f t="shared" ca="1" si="44"/>
        <v>#NAME?</v>
      </c>
      <c r="BX13" s="57" t="e">
        <f t="shared" ca="1" si="44"/>
        <v>#NAME?</v>
      </c>
      <c r="BY13" s="57" t="e">
        <f t="shared" ca="1" si="44"/>
        <v>#NAME?</v>
      </c>
      <c r="BZ13" s="57" t="e">
        <f t="shared" ca="1" si="44"/>
        <v>#NAME?</v>
      </c>
      <c r="CA13" s="57" t="e">
        <f t="shared" ca="1" si="44"/>
        <v>#NAME?</v>
      </c>
      <c r="CB13" s="7"/>
      <c r="CC13" s="7" t="e">
        <f t="shared" ca="1" si="45"/>
        <v>#NAME?</v>
      </c>
      <c r="CD13" s="7" t="e">
        <f t="shared" ca="1" si="45"/>
        <v>#NAME?</v>
      </c>
      <c r="CE13" s="7" t="e">
        <f t="shared" ca="1" si="45"/>
        <v>#NAME?</v>
      </c>
      <c r="CF13" s="7" t="e">
        <f t="shared" ca="1" si="45"/>
        <v>#NAME?</v>
      </c>
      <c r="CG13" s="7" t="e">
        <f t="shared" ca="1" si="45"/>
        <v>#NAME?</v>
      </c>
      <c r="CH13" s="7" t="e">
        <f t="shared" ca="1" si="45"/>
        <v>#NAME?</v>
      </c>
      <c r="CI13" s="7" t="e">
        <f t="shared" ca="1" si="45"/>
        <v>#NAME?</v>
      </c>
      <c r="CJ13" s="7" t="e">
        <f t="shared" ca="1" si="45"/>
        <v>#NAME?</v>
      </c>
      <c r="CK13" s="7" t="e">
        <f t="shared" ca="1" si="45"/>
        <v>#NAME?</v>
      </c>
      <c r="CL13" s="7" t="e">
        <f t="shared" ca="1" si="45"/>
        <v>#NAME?</v>
      </c>
      <c r="CM13" s="7"/>
      <c r="CN13" s="57" t="e">
        <f t="shared" ca="1" si="46"/>
        <v>#NAME?</v>
      </c>
      <c r="CO13" s="57" t="e">
        <f t="shared" ca="1" si="46"/>
        <v>#NAME?</v>
      </c>
      <c r="CP13" s="57" t="e">
        <f t="shared" ca="1" si="46"/>
        <v>#NAME?</v>
      </c>
      <c r="CQ13" s="57" t="e">
        <f t="shared" ca="1" si="46"/>
        <v>#NAME?</v>
      </c>
      <c r="CR13" s="57" t="e">
        <f t="shared" ca="1" si="46"/>
        <v>#NAME?</v>
      </c>
      <c r="CS13" s="57" t="e">
        <f t="shared" ca="1" si="46"/>
        <v>#NAME?</v>
      </c>
      <c r="CT13" s="57" t="e">
        <f t="shared" ca="1" si="46"/>
        <v>#NAME?</v>
      </c>
      <c r="CU13" s="57" t="e">
        <f t="shared" ca="1" si="46"/>
        <v>#NAME?</v>
      </c>
      <c r="CV13" s="57" t="e">
        <f t="shared" ca="1" si="46"/>
        <v>#NAME?</v>
      </c>
      <c r="CW13" s="57" t="e">
        <f t="shared" ca="1" si="46"/>
        <v>#NAME?</v>
      </c>
      <c r="CX13" s="7"/>
      <c r="CY13" s="7" t="e">
        <f t="shared" ca="1" si="47"/>
        <v>#NAME?</v>
      </c>
      <c r="CZ13" s="7" t="e">
        <f t="shared" ca="1" si="47"/>
        <v>#NAME?</v>
      </c>
      <c r="DA13" s="7" t="e">
        <f t="shared" ca="1" si="47"/>
        <v>#NAME?</v>
      </c>
      <c r="DB13" s="7" t="e">
        <f t="shared" ca="1" si="47"/>
        <v>#NAME?</v>
      </c>
      <c r="DC13" s="7" t="e">
        <f t="shared" ca="1" si="47"/>
        <v>#NAME?</v>
      </c>
      <c r="DD13" s="7" t="e">
        <f t="shared" ca="1" si="47"/>
        <v>#NAME?</v>
      </c>
      <c r="DE13" s="7" t="e">
        <f t="shared" ca="1" si="47"/>
        <v>#NAME?</v>
      </c>
      <c r="DF13" s="7" t="e">
        <f t="shared" ca="1" si="47"/>
        <v>#NAME?</v>
      </c>
      <c r="DG13" s="7" t="e">
        <f t="shared" ca="1" si="47"/>
        <v>#NAME?</v>
      </c>
      <c r="DH13" s="7" t="e">
        <f t="shared" ca="1" si="47"/>
        <v>#NAME?</v>
      </c>
      <c r="DI13" s="7"/>
      <c r="DJ13" s="41">
        <v>1</v>
      </c>
      <c r="DK13" s="41">
        <v>1</v>
      </c>
      <c r="DL13" s="41">
        <v>1</v>
      </c>
      <c r="DM13" s="41">
        <v>1</v>
      </c>
      <c r="DN13" s="41">
        <v>1</v>
      </c>
      <c r="DO13" s="41">
        <v>1</v>
      </c>
      <c r="DP13" s="41">
        <v>1</v>
      </c>
      <c r="DQ13" s="41">
        <v>1</v>
      </c>
      <c r="DR13" s="41">
        <v>1</v>
      </c>
      <c r="DS13" s="41">
        <v>1</v>
      </c>
      <c r="DT13" s="7"/>
      <c r="DU13" s="7" t="e">
        <f t="shared" ca="1" si="48"/>
        <v>#NAME?</v>
      </c>
      <c r="DV13" s="7" t="e">
        <f t="shared" ca="1" si="48"/>
        <v>#NAME?</v>
      </c>
      <c r="DW13" s="7" t="e">
        <f t="shared" ca="1" si="48"/>
        <v>#NAME?</v>
      </c>
      <c r="DX13" s="7" t="e">
        <f t="shared" ca="1" si="48"/>
        <v>#NAME?</v>
      </c>
      <c r="DY13" s="7" t="e">
        <f t="shared" ca="1" si="48"/>
        <v>#NAME?</v>
      </c>
      <c r="DZ13" s="7" t="e">
        <f t="shared" ca="1" si="48"/>
        <v>#NAME?</v>
      </c>
      <c r="EA13" s="7" t="e">
        <f t="shared" ca="1" si="48"/>
        <v>#NAME?</v>
      </c>
      <c r="EB13" s="7" t="e">
        <f t="shared" ca="1" si="48"/>
        <v>#NAME?</v>
      </c>
      <c r="EC13" s="7" t="e">
        <f t="shared" ca="1" si="48"/>
        <v>#NAME?</v>
      </c>
      <c r="ED13" s="7" t="e">
        <f t="shared" ca="1" si="48"/>
        <v>#NAME?</v>
      </c>
      <c r="EE13" s="7"/>
      <c r="EF13" s="57" t="e">
        <f t="shared" ca="1" si="49"/>
        <v>#NAME?</v>
      </c>
      <c r="EG13" s="57" t="e">
        <f t="shared" ca="1" si="49"/>
        <v>#NAME?</v>
      </c>
      <c r="EH13" s="57" t="e">
        <f t="shared" ca="1" si="49"/>
        <v>#NAME?</v>
      </c>
      <c r="EI13" s="57" t="e">
        <f t="shared" ca="1" si="49"/>
        <v>#NAME?</v>
      </c>
      <c r="EJ13" s="57" t="e">
        <f t="shared" ca="1" si="49"/>
        <v>#NAME?</v>
      </c>
      <c r="EK13" s="57" t="e">
        <f t="shared" ca="1" si="49"/>
        <v>#NAME?</v>
      </c>
      <c r="EL13" s="57" t="e">
        <f t="shared" ca="1" si="49"/>
        <v>#NAME?</v>
      </c>
      <c r="EM13" s="57" t="e">
        <f t="shared" ca="1" si="49"/>
        <v>#NAME?</v>
      </c>
      <c r="EN13" s="57" t="e">
        <f t="shared" ca="1" si="49"/>
        <v>#NAME?</v>
      </c>
      <c r="EO13" s="57" t="e">
        <f t="shared" ca="1" si="49"/>
        <v>#NAME?</v>
      </c>
      <c r="EP13" s="7"/>
      <c r="EQ13" s="7" t="e">
        <f t="shared" ca="1" si="50"/>
        <v>#NAME?</v>
      </c>
      <c r="ER13" s="7" t="e">
        <f t="shared" ca="1" si="50"/>
        <v>#NAME?</v>
      </c>
      <c r="ES13" s="7" t="e">
        <f t="shared" ca="1" si="50"/>
        <v>#NAME?</v>
      </c>
      <c r="ET13" s="7" t="e">
        <f t="shared" ca="1" si="50"/>
        <v>#NAME?</v>
      </c>
      <c r="EU13" s="7" t="e">
        <f t="shared" ca="1" si="50"/>
        <v>#NAME?</v>
      </c>
      <c r="EV13" s="7" t="e">
        <f t="shared" ca="1" si="50"/>
        <v>#NAME?</v>
      </c>
      <c r="EW13" s="7" t="e">
        <f t="shared" ca="1" si="50"/>
        <v>#NAME?</v>
      </c>
      <c r="EX13" s="7" t="e">
        <f t="shared" ca="1" si="50"/>
        <v>#NAME?</v>
      </c>
      <c r="EY13" s="7" t="e">
        <f t="shared" ca="1" si="50"/>
        <v>#NAME?</v>
      </c>
      <c r="EZ13" s="7" t="e">
        <f t="shared" ca="1" si="50"/>
        <v>#NAME?</v>
      </c>
      <c r="FA13" s="7"/>
      <c r="FB13" s="61">
        <v>0</v>
      </c>
      <c r="FC13" s="61">
        <v>0</v>
      </c>
      <c r="FD13" s="61">
        <v>0</v>
      </c>
      <c r="FE13" s="61">
        <v>0</v>
      </c>
      <c r="FF13" s="61">
        <v>0</v>
      </c>
      <c r="FG13" s="61">
        <v>0</v>
      </c>
      <c r="FH13" s="61">
        <v>0</v>
      </c>
      <c r="FI13" s="61">
        <v>0</v>
      </c>
      <c r="FJ13" s="61">
        <v>0</v>
      </c>
      <c r="FK13" s="61">
        <v>0</v>
      </c>
      <c r="FL13" s="7"/>
      <c r="FM13" s="7" t="e">
        <f t="shared" ca="1" si="51"/>
        <v>#NAME?</v>
      </c>
      <c r="FN13" s="7" t="e">
        <f t="shared" ca="1" si="51"/>
        <v>#NAME?</v>
      </c>
      <c r="FO13" s="7" t="e">
        <f t="shared" ca="1" si="51"/>
        <v>#NAME?</v>
      </c>
      <c r="FP13" s="7" t="e">
        <f t="shared" ca="1" si="51"/>
        <v>#NAME?</v>
      </c>
      <c r="FQ13" s="7" t="e">
        <f t="shared" ca="1" si="51"/>
        <v>#NAME?</v>
      </c>
      <c r="FR13" s="7" t="e">
        <f t="shared" ca="1" si="51"/>
        <v>#NAME?</v>
      </c>
      <c r="FS13" s="7" t="e">
        <f t="shared" ca="1" si="51"/>
        <v>#NAME?</v>
      </c>
      <c r="FT13" s="7" t="e">
        <f t="shared" ca="1" si="51"/>
        <v>#NAME?</v>
      </c>
      <c r="FU13" s="7" t="e">
        <f t="shared" ca="1" si="51"/>
        <v>#NAME?</v>
      </c>
      <c r="FV13" s="7" t="e">
        <f t="shared" ca="1" si="51"/>
        <v>#NAME?</v>
      </c>
      <c r="FW13" s="8" t="e">
        <f t="shared" ca="1" si="52"/>
        <v>#NAME?</v>
      </c>
    </row>
    <row r="14" spans="1:179" x14ac:dyDescent="0.25">
      <c r="A14" s="6" t="s">
        <v>0</v>
      </c>
      <c r="B14" s="13">
        <v>34000</v>
      </c>
      <c r="C14" s="14">
        <v>40000</v>
      </c>
      <c r="D14" s="15">
        <v>46000</v>
      </c>
      <c r="E14" s="16" t="e">
        <f ca="1">_xll.RiskPert(B14,C14,D14)</f>
        <v>#NAME?</v>
      </c>
      <c r="F14" s="27"/>
      <c r="G14" s="66" t="e">
        <f ca="1">G29+0.25*(H29-G29)</f>
        <v>#NAME?</v>
      </c>
      <c r="H14" s="65" t="e">
        <f ca="1">H29</f>
        <v>#NAME?</v>
      </c>
      <c r="I14" s="27"/>
      <c r="J14" s="60">
        <v>0</v>
      </c>
      <c r="K14" s="62" t="e">
        <f t="shared" ca="1" si="53"/>
        <v>#NAME?</v>
      </c>
      <c r="L14" s="62" t="e">
        <f t="shared" ca="1" si="21"/>
        <v>#NAME?</v>
      </c>
      <c r="M14" s="62" t="e">
        <f t="shared" ca="1" si="22"/>
        <v>#NAME?</v>
      </c>
      <c r="N14" s="62" t="e">
        <f t="shared" ca="1" si="23"/>
        <v>#NAME?</v>
      </c>
      <c r="O14" s="62" t="e">
        <f t="shared" ca="1" si="24"/>
        <v>#NAME?</v>
      </c>
      <c r="P14" s="62" t="e">
        <f t="shared" ca="1" si="25"/>
        <v>#NAME?</v>
      </c>
      <c r="Q14" s="62" t="e">
        <f t="shared" ca="1" si="26"/>
        <v>#NAME?</v>
      </c>
      <c r="R14" s="62" t="e">
        <f t="shared" ca="1" si="27"/>
        <v>#NAME?</v>
      </c>
      <c r="S14" s="62" t="e">
        <f t="shared" ca="1" si="28"/>
        <v>#NAME?</v>
      </c>
      <c r="T14" s="62" t="e">
        <f t="shared" ca="1" si="29"/>
        <v>#NAME?</v>
      </c>
      <c r="U14" s="64" t="e">
        <f t="shared" ca="1" si="30"/>
        <v>#NAME?</v>
      </c>
      <c r="W14" s="31" t="e">
        <f t="shared" ca="1" si="10"/>
        <v>#NAME?</v>
      </c>
      <c r="X14" s="24" t="e">
        <f t="shared" ca="1" si="54"/>
        <v>#NAME?</v>
      </c>
      <c r="Y14" s="24" t="e">
        <f t="shared" ca="1" si="31"/>
        <v>#NAME?</v>
      </c>
      <c r="Z14" s="24" t="e">
        <f t="shared" ca="1" si="32"/>
        <v>#NAME?</v>
      </c>
      <c r="AA14" s="24" t="e">
        <f t="shared" ca="1" si="33"/>
        <v>#NAME?</v>
      </c>
      <c r="AB14" s="24" t="e">
        <f t="shared" ca="1" si="34"/>
        <v>#NAME?</v>
      </c>
      <c r="AC14" s="24" t="e">
        <f t="shared" ca="1" si="35"/>
        <v>#NAME?</v>
      </c>
      <c r="AD14" s="24" t="e">
        <f t="shared" ca="1" si="36"/>
        <v>#NAME?</v>
      </c>
      <c r="AE14" s="24" t="e">
        <f t="shared" ca="1" si="37"/>
        <v>#NAME?</v>
      </c>
      <c r="AF14" s="24" t="e">
        <f t="shared" ca="1" si="38"/>
        <v>#NAME?</v>
      </c>
      <c r="AG14" s="24" t="e">
        <f t="shared" ca="1" si="39"/>
        <v>#NAME?</v>
      </c>
      <c r="AH14" s="97" t="e">
        <f t="shared" ca="1" si="40"/>
        <v>#NAME?</v>
      </c>
      <c r="AI14" s="99" t="e">
        <f t="shared" ca="1" si="41"/>
        <v>#NAME?</v>
      </c>
      <c r="AK14" s="6" t="e">
        <f t="shared" ca="1" si="42"/>
        <v>#NAME?</v>
      </c>
      <c r="AL14" s="7" t="e">
        <f t="shared" ca="1" si="42"/>
        <v>#NAME?</v>
      </c>
      <c r="AM14" s="7" t="e">
        <f t="shared" ca="1" si="42"/>
        <v>#NAME?</v>
      </c>
      <c r="AN14" s="7" t="e">
        <f t="shared" ca="1" si="42"/>
        <v>#NAME?</v>
      </c>
      <c r="AO14" s="7" t="e">
        <f t="shared" ca="1" si="42"/>
        <v>#NAME?</v>
      </c>
      <c r="AP14" s="7" t="e">
        <f t="shared" ca="1" si="42"/>
        <v>#NAME?</v>
      </c>
      <c r="AQ14" s="7" t="e">
        <f t="shared" ca="1" si="42"/>
        <v>#NAME?</v>
      </c>
      <c r="AR14" s="7" t="e">
        <f t="shared" ca="1" si="42"/>
        <v>#NAME?</v>
      </c>
      <c r="AS14" s="7" t="e">
        <f t="shared" ca="1" si="42"/>
        <v>#NAME?</v>
      </c>
      <c r="AT14" s="7" t="e">
        <f t="shared" ca="1" si="42"/>
        <v>#NAME?</v>
      </c>
      <c r="AU14" s="7"/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7"/>
      <c r="BG14" s="7" t="e">
        <f t="shared" ca="1" si="43"/>
        <v>#NAME?</v>
      </c>
      <c r="BH14" s="7" t="e">
        <f t="shared" ca="1" si="43"/>
        <v>#NAME?</v>
      </c>
      <c r="BI14" s="7" t="e">
        <f t="shared" ca="1" si="43"/>
        <v>#NAME?</v>
      </c>
      <c r="BJ14" s="7" t="e">
        <f t="shared" ca="1" si="43"/>
        <v>#NAME?</v>
      </c>
      <c r="BK14" s="7" t="e">
        <f t="shared" ca="1" si="43"/>
        <v>#NAME?</v>
      </c>
      <c r="BL14" s="7" t="e">
        <f t="shared" ca="1" si="43"/>
        <v>#NAME?</v>
      </c>
      <c r="BM14" s="7" t="e">
        <f t="shared" ca="1" si="43"/>
        <v>#NAME?</v>
      </c>
      <c r="BN14" s="7" t="e">
        <f t="shared" ca="1" si="43"/>
        <v>#NAME?</v>
      </c>
      <c r="BO14" s="7" t="e">
        <f t="shared" ca="1" si="43"/>
        <v>#NAME?</v>
      </c>
      <c r="BP14" s="7" t="e">
        <f t="shared" ca="1" si="43"/>
        <v>#NAME?</v>
      </c>
      <c r="BQ14" s="7"/>
      <c r="BR14" s="57" t="e">
        <f t="shared" ca="1" si="44"/>
        <v>#NAME?</v>
      </c>
      <c r="BS14" s="57" t="e">
        <f t="shared" ca="1" si="44"/>
        <v>#NAME?</v>
      </c>
      <c r="BT14" s="57" t="e">
        <f t="shared" ca="1" si="44"/>
        <v>#NAME?</v>
      </c>
      <c r="BU14" s="57" t="e">
        <f t="shared" ca="1" si="44"/>
        <v>#NAME?</v>
      </c>
      <c r="BV14" s="57" t="e">
        <f t="shared" ca="1" si="44"/>
        <v>#NAME?</v>
      </c>
      <c r="BW14" s="57" t="e">
        <f t="shared" ca="1" si="44"/>
        <v>#NAME?</v>
      </c>
      <c r="BX14" s="57" t="e">
        <f t="shared" ca="1" si="44"/>
        <v>#NAME?</v>
      </c>
      <c r="BY14" s="57" t="e">
        <f t="shared" ca="1" si="44"/>
        <v>#NAME?</v>
      </c>
      <c r="BZ14" s="57" t="e">
        <f t="shared" ca="1" si="44"/>
        <v>#NAME?</v>
      </c>
      <c r="CA14" s="57" t="e">
        <f t="shared" ca="1" si="44"/>
        <v>#NAME?</v>
      </c>
      <c r="CB14" s="7"/>
      <c r="CC14" s="7" t="e">
        <f t="shared" ca="1" si="45"/>
        <v>#NAME?</v>
      </c>
      <c r="CD14" s="7" t="e">
        <f t="shared" ca="1" si="45"/>
        <v>#NAME?</v>
      </c>
      <c r="CE14" s="7" t="e">
        <f t="shared" ca="1" si="45"/>
        <v>#NAME?</v>
      </c>
      <c r="CF14" s="7" t="e">
        <f t="shared" ca="1" si="45"/>
        <v>#NAME?</v>
      </c>
      <c r="CG14" s="7" t="e">
        <f t="shared" ca="1" si="45"/>
        <v>#NAME?</v>
      </c>
      <c r="CH14" s="7" t="e">
        <f t="shared" ca="1" si="45"/>
        <v>#NAME?</v>
      </c>
      <c r="CI14" s="7" t="e">
        <f t="shared" ca="1" si="45"/>
        <v>#NAME?</v>
      </c>
      <c r="CJ14" s="7" t="e">
        <f t="shared" ca="1" si="45"/>
        <v>#NAME?</v>
      </c>
      <c r="CK14" s="7" t="e">
        <f t="shared" ca="1" si="45"/>
        <v>#NAME?</v>
      </c>
      <c r="CL14" s="7" t="e">
        <f t="shared" ca="1" si="45"/>
        <v>#NAME?</v>
      </c>
      <c r="CM14" s="7"/>
      <c r="CN14" s="57" t="e">
        <f t="shared" ca="1" si="46"/>
        <v>#NAME?</v>
      </c>
      <c r="CO14" s="57" t="e">
        <f t="shared" ca="1" si="46"/>
        <v>#NAME?</v>
      </c>
      <c r="CP14" s="57" t="e">
        <f t="shared" ca="1" si="46"/>
        <v>#NAME?</v>
      </c>
      <c r="CQ14" s="57" t="e">
        <f t="shared" ca="1" si="46"/>
        <v>#NAME?</v>
      </c>
      <c r="CR14" s="57" t="e">
        <f t="shared" ca="1" si="46"/>
        <v>#NAME?</v>
      </c>
      <c r="CS14" s="57" t="e">
        <f t="shared" ca="1" si="46"/>
        <v>#NAME?</v>
      </c>
      <c r="CT14" s="57" t="e">
        <f t="shared" ca="1" si="46"/>
        <v>#NAME?</v>
      </c>
      <c r="CU14" s="57" t="e">
        <f t="shared" ca="1" si="46"/>
        <v>#NAME?</v>
      </c>
      <c r="CV14" s="57" t="e">
        <f t="shared" ca="1" si="46"/>
        <v>#NAME?</v>
      </c>
      <c r="CW14" s="57" t="e">
        <f t="shared" ca="1" si="46"/>
        <v>#NAME?</v>
      </c>
      <c r="CX14" s="7"/>
      <c r="CY14" s="7" t="e">
        <f t="shared" ca="1" si="47"/>
        <v>#NAME?</v>
      </c>
      <c r="CZ14" s="7" t="e">
        <f t="shared" ca="1" si="47"/>
        <v>#NAME?</v>
      </c>
      <c r="DA14" s="7" t="e">
        <f t="shared" ca="1" si="47"/>
        <v>#NAME?</v>
      </c>
      <c r="DB14" s="7" t="e">
        <f t="shared" ca="1" si="47"/>
        <v>#NAME?</v>
      </c>
      <c r="DC14" s="7" t="e">
        <f t="shared" ca="1" si="47"/>
        <v>#NAME?</v>
      </c>
      <c r="DD14" s="7" t="e">
        <f t="shared" ca="1" si="47"/>
        <v>#NAME?</v>
      </c>
      <c r="DE14" s="7" t="e">
        <f t="shared" ca="1" si="47"/>
        <v>#NAME?</v>
      </c>
      <c r="DF14" s="7" t="e">
        <f t="shared" ca="1" si="47"/>
        <v>#NAME?</v>
      </c>
      <c r="DG14" s="7" t="e">
        <f t="shared" ca="1" si="47"/>
        <v>#NAME?</v>
      </c>
      <c r="DH14" s="7" t="e">
        <f t="shared" ca="1" si="47"/>
        <v>#NAME?</v>
      </c>
      <c r="DI14" s="7"/>
      <c r="DJ14" s="41">
        <v>1</v>
      </c>
      <c r="DK14" s="41">
        <v>1</v>
      </c>
      <c r="DL14" s="41">
        <v>1</v>
      </c>
      <c r="DM14" s="41">
        <v>1</v>
      </c>
      <c r="DN14" s="41">
        <v>1</v>
      </c>
      <c r="DO14" s="41">
        <v>1</v>
      </c>
      <c r="DP14" s="41">
        <v>1</v>
      </c>
      <c r="DQ14" s="41">
        <v>1</v>
      </c>
      <c r="DR14" s="41">
        <v>1</v>
      </c>
      <c r="DS14" s="41">
        <v>1</v>
      </c>
      <c r="DT14" s="7"/>
      <c r="DU14" s="7" t="e">
        <f t="shared" ca="1" si="48"/>
        <v>#NAME?</v>
      </c>
      <c r="DV14" s="7" t="e">
        <f t="shared" ca="1" si="48"/>
        <v>#NAME?</v>
      </c>
      <c r="DW14" s="7" t="e">
        <f t="shared" ca="1" si="48"/>
        <v>#NAME?</v>
      </c>
      <c r="DX14" s="7" t="e">
        <f t="shared" ca="1" si="48"/>
        <v>#NAME?</v>
      </c>
      <c r="DY14" s="7" t="e">
        <f t="shared" ca="1" si="48"/>
        <v>#NAME?</v>
      </c>
      <c r="DZ14" s="7" t="e">
        <f t="shared" ca="1" si="48"/>
        <v>#NAME?</v>
      </c>
      <c r="EA14" s="7" t="e">
        <f t="shared" ca="1" si="48"/>
        <v>#NAME?</v>
      </c>
      <c r="EB14" s="7" t="e">
        <f t="shared" ca="1" si="48"/>
        <v>#NAME?</v>
      </c>
      <c r="EC14" s="7" t="e">
        <f t="shared" ca="1" si="48"/>
        <v>#NAME?</v>
      </c>
      <c r="ED14" s="7" t="e">
        <f t="shared" ca="1" si="48"/>
        <v>#NAME?</v>
      </c>
      <c r="EE14" s="7"/>
      <c r="EF14" s="57" t="e">
        <f t="shared" ca="1" si="49"/>
        <v>#NAME?</v>
      </c>
      <c r="EG14" s="57" t="e">
        <f t="shared" ca="1" si="49"/>
        <v>#NAME?</v>
      </c>
      <c r="EH14" s="57" t="e">
        <f t="shared" ca="1" si="49"/>
        <v>#NAME?</v>
      </c>
      <c r="EI14" s="57" t="e">
        <f t="shared" ca="1" si="49"/>
        <v>#NAME?</v>
      </c>
      <c r="EJ14" s="57" t="e">
        <f t="shared" ca="1" si="49"/>
        <v>#NAME?</v>
      </c>
      <c r="EK14" s="57" t="e">
        <f t="shared" ca="1" si="49"/>
        <v>#NAME?</v>
      </c>
      <c r="EL14" s="57" t="e">
        <f t="shared" ca="1" si="49"/>
        <v>#NAME?</v>
      </c>
      <c r="EM14" s="57" t="e">
        <f t="shared" ca="1" si="49"/>
        <v>#NAME?</v>
      </c>
      <c r="EN14" s="57" t="e">
        <f t="shared" ca="1" si="49"/>
        <v>#NAME?</v>
      </c>
      <c r="EO14" s="57" t="e">
        <f t="shared" ca="1" si="49"/>
        <v>#NAME?</v>
      </c>
      <c r="EP14" s="7"/>
      <c r="EQ14" s="7" t="e">
        <f t="shared" ca="1" si="50"/>
        <v>#NAME?</v>
      </c>
      <c r="ER14" s="7" t="e">
        <f t="shared" ca="1" si="50"/>
        <v>#NAME?</v>
      </c>
      <c r="ES14" s="7" t="e">
        <f t="shared" ca="1" si="50"/>
        <v>#NAME?</v>
      </c>
      <c r="ET14" s="7" t="e">
        <f t="shared" ca="1" si="50"/>
        <v>#NAME?</v>
      </c>
      <c r="EU14" s="7" t="e">
        <f t="shared" ca="1" si="50"/>
        <v>#NAME?</v>
      </c>
      <c r="EV14" s="7" t="e">
        <f t="shared" ca="1" si="50"/>
        <v>#NAME?</v>
      </c>
      <c r="EW14" s="7" t="e">
        <f t="shared" ca="1" si="50"/>
        <v>#NAME?</v>
      </c>
      <c r="EX14" s="7" t="e">
        <f t="shared" ca="1" si="50"/>
        <v>#NAME?</v>
      </c>
      <c r="EY14" s="7" t="e">
        <f t="shared" ca="1" si="50"/>
        <v>#NAME?</v>
      </c>
      <c r="EZ14" s="7" t="e">
        <f t="shared" ca="1" si="50"/>
        <v>#NAME?</v>
      </c>
      <c r="FA14" s="7"/>
      <c r="FB14" s="61">
        <v>0</v>
      </c>
      <c r="FC14" s="61">
        <v>0</v>
      </c>
      <c r="FD14" s="61">
        <v>0</v>
      </c>
      <c r="FE14" s="61">
        <v>0</v>
      </c>
      <c r="FF14" s="61">
        <v>0</v>
      </c>
      <c r="FG14" s="61">
        <v>0</v>
      </c>
      <c r="FH14" s="61">
        <v>0</v>
      </c>
      <c r="FI14" s="61">
        <v>0</v>
      </c>
      <c r="FJ14" s="61">
        <v>0</v>
      </c>
      <c r="FK14" s="61">
        <v>0</v>
      </c>
      <c r="FL14" s="7"/>
      <c r="FM14" s="7" t="e">
        <f t="shared" ca="1" si="51"/>
        <v>#NAME?</v>
      </c>
      <c r="FN14" s="7" t="e">
        <f t="shared" ca="1" si="51"/>
        <v>#NAME?</v>
      </c>
      <c r="FO14" s="7" t="e">
        <f t="shared" ca="1" si="51"/>
        <v>#NAME?</v>
      </c>
      <c r="FP14" s="7" t="e">
        <f t="shared" ca="1" si="51"/>
        <v>#NAME?</v>
      </c>
      <c r="FQ14" s="7" t="e">
        <f t="shared" ca="1" si="51"/>
        <v>#NAME?</v>
      </c>
      <c r="FR14" s="7" t="e">
        <f t="shared" ca="1" si="51"/>
        <v>#NAME?</v>
      </c>
      <c r="FS14" s="7" t="e">
        <f t="shared" ca="1" si="51"/>
        <v>#NAME?</v>
      </c>
      <c r="FT14" s="7" t="e">
        <f t="shared" ca="1" si="51"/>
        <v>#NAME?</v>
      </c>
      <c r="FU14" s="7" t="e">
        <f t="shared" ca="1" si="51"/>
        <v>#NAME?</v>
      </c>
      <c r="FV14" s="7" t="e">
        <f t="shared" ca="1" si="51"/>
        <v>#NAME?</v>
      </c>
      <c r="FW14" s="8" t="e">
        <f t="shared" ca="1" si="52"/>
        <v>#NAME?</v>
      </c>
    </row>
    <row r="15" spans="1:179" x14ac:dyDescent="0.25">
      <c r="A15" s="6" t="s">
        <v>8</v>
      </c>
      <c r="B15" s="13">
        <v>1400</v>
      </c>
      <c r="C15" s="14">
        <v>1600</v>
      </c>
      <c r="D15" s="15">
        <v>2000</v>
      </c>
      <c r="E15" s="16" t="e">
        <f ca="1">_xll.RiskPert(B15,C15,D15)</f>
        <v>#NAME?</v>
      </c>
      <c r="F15" s="27"/>
      <c r="G15" s="66" t="e">
        <f ca="1">G30</f>
        <v>#NAME?</v>
      </c>
      <c r="H15" s="65" t="e">
        <f ca="1">H30</f>
        <v>#NAME?</v>
      </c>
      <c r="I15" s="27"/>
      <c r="J15" s="60">
        <v>0</v>
      </c>
      <c r="K15" s="62" t="e">
        <f t="shared" ca="1" si="53"/>
        <v>#NAME?</v>
      </c>
      <c r="L15" s="62" t="e">
        <f t="shared" ca="1" si="21"/>
        <v>#NAME?</v>
      </c>
      <c r="M15" s="62" t="e">
        <f t="shared" ca="1" si="22"/>
        <v>#NAME?</v>
      </c>
      <c r="N15" s="62" t="e">
        <f t="shared" ca="1" si="23"/>
        <v>#NAME?</v>
      </c>
      <c r="O15" s="62" t="e">
        <f t="shared" ca="1" si="24"/>
        <v>#NAME?</v>
      </c>
      <c r="P15" s="62" t="e">
        <f t="shared" ca="1" si="25"/>
        <v>#NAME?</v>
      </c>
      <c r="Q15" s="62" t="e">
        <f t="shared" ca="1" si="26"/>
        <v>#NAME?</v>
      </c>
      <c r="R15" s="62" t="e">
        <f t="shared" ca="1" si="27"/>
        <v>#NAME?</v>
      </c>
      <c r="S15" s="62" t="e">
        <f t="shared" ca="1" si="28"/>
        <v>#NAME?</v>
      </c>
      <c r="T15" s="62" t="e">
        <f t="shared" ca="1" si="29"/>
        <v>#NAME?</v>
      </c>
      <c r="U15" s="64" t="e">
        <f t="shared" ca="1" si="30"/>
        <v>#NAME?</v>
      </c>
      <c r="W15" s="31" t="e">
        <f t="shared" ca="1" si="10"/>
        <v>#NAME?</v>
      </c>
      <c r="X15" s="24" t="e">
        <f t="shared" ca="1" si="54"/>
        <v>#NAME?</v>
      </c>
      <c r="Y15" s="24" t="e">
        <f t="shared" ca="1" si="31"/>
        <v>#NAME?</v>
      </c>
      <c r="Z15" s="24" t="e">
        <f t="shared" ca="1" si="32"/>
        <v>#NAME?</v>
      </c>
      <c r="AA15" s="24" t="e">
        <f t="shared" ca="1" si="33"/>
        <v>#NAME?</v>
      </c>
      <c r="AB15" s="24" t="e">
        <f t="shared" ca="1" si="34"/>
        <v>#NAME?</v>
      </c>
      <c r="AC15" s="24" t="e">
        <f t="shared" ca="1" si="35"/>
        <v>#NAME?</v>
      </c>
      <c r="AD15" s="24" t="e">
        <f t="shared" ca="1" si="36"/>
        <v>#NAME?</v>
      </c>
      <c r="AE15" s="24" t="e">
        <f t="shared" ca="1" si="37"/>
        <v>#NAME?</v>
      </c>
      <c r="AF15" s="24" t="e">
        <f t="shared" ca="1" si="38"/>
        <v>#NAME?</v>
      </c>
      <c r="AG15" s="24" t="e">
        <f t="shared" ca="1" si="39"/>
        <v>#NAME?</v>
      </c>
      <c r="AH15" s="97" t="e">
        <f t="shared" ca="1" si="40"/>
        <v>#NAME?</v>
      </c>
      <c r="AI15" s="99" t="e">
        <f t="shared" ca="1" si="41"/>
        <v>#NAME?</v>
      </c>
      <c r="AK15" s="6" t="e">
        <f t="shared" ca="1" si="42"/>
        <v>#NAME?</v>
      </c>
      <c r="AL15" s="7" t="e">
        <f t="shared" ca="1" si="42"/>
        <v>#NAME?</v>
      </c>
      <c r="AM15" s="7" t="e">
        <f t="shared" ca="1" si="42"/>
        <v>#NAME?</v>
      </c>
      <c r="AN15" s="7" t="e">
        <f t="shared" ca="1" si="42"/>
        <v>#NAME?</v>
      </c>
      <c r="AO15" s="7" t="e">
        <f t="shared" ca="1" si="42"/>
        <v>#NAME?</v>
      </c>
      <c r="AP15" s="7" t="e">
        <f t="shared" ca="1" si="42"/>
        <v>#NAME?</v>
      </c>
      <c r="AQ15" s="7" t="e">
        <f t="shared" ca="1" si="42"/>
        <v>#NAME?</v>
      </c>
      <c r="AR15" s="7" t="e">
        <f t="shared" ca="1" si="42"/>
        <v>#NAME?</v>
      </c>
      <c r="AS15" s="7" t="e">
        <f t="shared" ca="1" si="42"/>
        <v>#NAME?</v>
      </c>
      <c r="AT15" s="7" t="e">
        <f t="shared" ca="1" si="42"/>
        <v>#NAME?</v>
      </c>
      <c r="AU15" s="7"/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7"/>
      <c r="BG15" s="7" t="e">
        <f t="shared" ca="1" si="43"/>
        <v>#NAME?</v>
      </c>
      <c r="BH15" s="7" t="e">
        <f t="shared" ca="1" si="43"/>
        <v>#NAME?</v>
      </c>
      <c r="BI15" s="7" t="e">
        <f t="shared" ca="1" si="43"/>
        <v>#NAME?</v>
      </c>
      <c r="BJ15" s="7" t="e">
        <f t="shared" ca="1" si="43"/>
        <v>#NAME?</v>
      </c>
      <c r="BK15" s="7" t="e">
        <f t="shared" ca="1" si="43"/>
        <v>#NAME?</v>
      </c>
      <c r="BL15" s="7" t="e">
        <f t="shared" ca="1" si="43"/>
        <v>#NAME?</v>
      </c>
      <c r="BM15" s="7" t="e">
        <f t="shared" ca="1" si="43"/>
        <v>#NAME?</v>
      </c>
      <c r="BN15" s="7" t="e">
        <f t="shared" ca="1" si="43"/>
        <v>#NAME?</v>
      </c>
      <c r="BO15" s="7" t="e">
        <f t="shared" ca="1" si="43"/>
        <v>#NAME?</v>
      </c>
      <c r="BP15" s="7" t="e">
        <f t="shared" ca="1" si="43"/>
        <v>#NAME?</v>
      </c>
      <c r="BQ15" s="7"/>
      <c r="BR15" s="57" t="e">
        <f t="shared" ca="1" si="44"/>
        <v>#NAME?</v>
      </c>
      <c r="BS15" s="57" t="e">
        <f t="shared" ca="1" si="44"/>
        <v>#NAME?</v>
      </c>
      <c r="BT15" s="57" t="e">
        <f t="shared" ca="1" si="44"/>
        <v>#NAME?</v>
      </c>
      <c r="BU15" s="57" t="e">
        <f t="shared" ca="1" si="44"/>
        <v>#NAME?</v>
      </c>
      <c r="BV15" s="57" t="e">
        <f t="shared" ca="1" si="44"/>
        <v>#NAME?</v>
      </c>
      <c r="BW15" s="57" t="e">
        <f t="shared" ca="1" si="44"/>
        <v>#NAME?</v>
      </c>
      <c r="BX15" s="57" t="e">
        <f t="shared" ca="1" si="44"/>
        <v>#NAME?</v>
      </c>
      <c r="BY15" s="57" t="e">
        <f t="shared" ca="1" si="44"/>
        <v>#NAME?</v>
      </c>
      <c r="BZ15" s="57" t="e">
        <f t="shared" ca="1" si="44"/>
        <v>#NAME?</v>
      </c>
      <c r="CA15" s="57" t="e">
        <f t="shared" ca="1" si="44"/>
        <v>#NAME?</v>
      </c>
      <c r="CB15" s="7"/>
      <c r="CC15" s="7" t="e">
        <f t="shared" ca="1" si="45"/>
        <v>#NAME?</v>
      </c>
      <c r="CD15" s="7" t="e">
        <f t="shared" ca="1" si="45"/>
        <v>#NAME?</v>
      </c>
      <c r="CE15" s="7" t="e">
        <f t="shared" ca="1" si="45"/>
        <v>#NAME?</v>
      </c>
      <c r="CF15" s="7" t="e">
        <f t="shared" ca="1" si="45"/>
        <v>#NAME?</v>
      </c>
      <c r="CG15" s="7" t="e">
        <f t="shared" ca="1" si="45"/>
        <v>#NAME?</v>
      </c>
      <c r="CH15" s="7" t="e">
        <f t="shared" ca="1" si="45"/>
        <v>#NAME?</v>
      </c>
      <c r="CI15" s="7" t="e">
        <f t="shared" ca="1" si="45"/>
        <v>#NAME?</v>
      </c>
      <c r="CJ15" s="7" t="e">
        <f t="shared" ca="1" si="45"/>
        <v>#NAME?</v>
      </c>
      <c r="CK15" s="7" t="e">
        <f t="shared" ca="1" si="45"/>
        <v>#NAME?</v>
      </c>
      <c r="CL15" s="7" t="e">
        <f t="shared" ca="1" si="45"/>
        <v>#NAME?</v>
      </c>
      <c r="CM15" s="7"/>
      <c r="CN15" s="57" t="e">
        <f t="shared" ca="1" si="46"/>
        <v>#NAME?</v>
      </c>
      <c r="CO15" s="57" t="e">
        <f t="shared" ca="1" si="46"/>
        <v>#NAME?</v>
      </c>
      <c r="CP15" s="57" t="e">
        <f t="shared" ca="1" si="46"/>
        <v>#NAME?</v>
      </c>
      <c r="CQ15" s="57" t="e">
        <f t="shared" ca="1" si="46"/>
        <v>#NAME?</v>
      </c>
      <c r="CR15" s="57" t="e">
        <f t="shared" ca="1" si="46"/>
        <v>#NAME?</v>
      </c>
      <c r="CS15" s="57" t="e">
        <f t="shared" ca="1" si="46"/>
        <v>#NAME?</v>
      </c>
      <c r="CT15" s="57" t="e">
        <f t="shared" ca="1" si="46"/>
        <v>#NAME?</v>
      </c>
      <c r="CU15" s="57" t="e">
        <f t="shared" ca="1" si="46"/>
        <v>#NAME?</v>
      </c>
      <c r="CV15" s="57" t="e">
        <f t="shared" ca="1" si="46"/>
        <v>#NAME?</v>
      </c>
      <c r="CW15" s="57" t="e">
        <f t="shared" ca="1" si="46"/>
        <v>#NAME?</v>
      </c>
      <c r="CX15" s="7"/>
      <c r="CY15" s="7" t="e">
        <f t="shared" ca="1" si="47"/>
        <v>#NAME?</v>
      </c>
      <c r="CZ15" s="7" t="e">
        <f t="shared" ca="1" si="47"/>
        <v>#NAME?</v>
      </c>
      <c r="DA15" s="7" t="e">
        <f t="shared" ca="1" si="47"/>
        <v>#NAME?</v>
      </c>
      <c r="DB15" s="7" t="e">
        <f t="shared" ca="1" si="47"/>
        <v>#NAME?</v>
      </c>
      <c r="DC15" s="7" t="e">
        <f t="shared" ca="1" si="47"/>
        <v>#NAME?</v>
      </c>
      <c r="DD15" s="7" t="e">
        <f t="shared" ca="1" si="47"/>
        <v>#NAME?</v>
      </c>
      <c r="DE15" s="7" t="e">
        <f t="shared" ca="1" si="47"/>
        <v>#NAME?</v>
      </c>
      <c r="DF15" s="7" t="e">
        <f t="shared" ca="1" si="47"/>
        <v>#NAME?</v>
      </c>
      <c r="DG15" s="7" t="e">
        <f t="shared" ca="1" si="47"/>
        <v>#NAME?</v>
      </c>
      <c r="DH15" s="7" t="e">
        <f t="shared" ca="1" si="47"/>
        <v>#NAME?</v>
      </c>
      <c r="DI15" s="7"/>
      <c r="DJ15" s="41">
        <v>1</v>
      </c>
      <c r="DK15" s="41">
        <v>1</v>
      </c>
      <c r="DL15" s="41">
        <v>1</v>
      </c>
      <c r="DM15" s="41">
        <v>1</v>
      </c>
      <c r="DN15" s="41">
        <v>1</v>
      </c>
      <c r="DO15" s="41">
        <v>1</v>
      </c>
      <c r="DP15" s="41">
        <v>1</v>
      </c>
      <c r="DQ15" s="41">
        <v>1</v>
      </c>
      <c r="DR15" s="41">
        <v>1</v>
      </c>
      <c r="DS15" s="41">
        <v>1</v>
      </c>
      <c r="DT15" s="7"/>
      <c r="DU15" s="7" t="e">
        <f t="shared" ca="1" si="48"/>
        <v>#NAME?</v>
      </c>
      <c r="DV15" s="7" t="e">
        <f t="shared" ca="1" si="48"/>
        <v>#NAME?</v>
      </c>
      <c r="DW15" s="7" t="e">
        <f t="shared" ca="1" si="48"/>
        <v>#NAME?</v>
      </c>
      <c r="DX15" s="7" t="e">
        <f t="shared" ca="1" si="48"/>
        <v>#NAME?</v>
      </c>
      <c r="DY15" s="7" t="e">
        <f t="shared" ca="1" si="48"/>
        <v>#NAME?</v>
      </c>
      <c r="DZ15" s="7" t="e">
        <f t="shared" ca="1" si="48"/>
        <v>#NAME?</v>
      </c>
      <c r="EA15" s="7" t="e">
        <f t="shared" ca="1" si="48"/>
        <v>#NAME?</v>
      </c>
      <c r="EB15" s="7" t="e">
        <f t="shared" ca="1" si="48"/>
        <v>#NAME?</v>
      </c>
      <c r="EC15" s="7" t="e">
        <f t="shared" ca="1" si="48"/>
        <v>#NAME?</v>
      </c>
      <c r="ED15" s="7" t="e">
        <f t="shared" ca="1" si="48"/>
        <v>#NAME?</v>
      </c>
      <c r="EE15" s="7"/>
      <c r="EF15" s="57" t="e">
        <f t="shared" ca="1" si="49"/>
        <v>#NAME?</v>
      </c>
      <c r="EG15" s="57" t="e">
        <f t="shared" ca="1" si="49"/>
        <v>#NAME?</v>
      </c>
      <c r="EH15" s="57" t="e">
        <f t="shared" ca="1" si="49"/>
        <v>#NAME?</v>
      </c>
      <c r="EI15" s="57" t="e">
        <f t="shared" ca="1" si="49"/>
        <v>#NAME?</v>
      </c>
      <c r="EJ15" s="57" t="e">
        <f t="shared" ca="1" si="49"/>
        <v>#NAME?</v>
      </c>
      <c r="EK15" s="57" t="e">
        <f t="shared" ca="1" si="49"/>
        <v>#NAME?</v>
      </c>
      <c r="EL15" s="57" t="e">
        <f t="shared" ca="1" si="49"/>
        <v>#NAME?</v>
      </c>
      <c r="EM15" s="57" t="e">
        <f t="shared" ca="1" si="49"/>
        <v>#NAME?</v>
      </c>
      <c r="EN15" s="57" t="e">
        <f t="shared" ca="1" si="49"/>
        <v>#NAME?</v>
      </c>
      <c r="EO15" s="57" t="e">
        <f t="shared" ca="1" si="49"/>
        <v>#NAME?</v>
      </c>
      <c r="EP15" s="7"/>
      <c r="EQ15" s="7" t="e">
        <f t="shared" ca="1" si="50"/>
        <v>#NAME?</v>
      </c>
      <c r="ER15" s="7" t="e">
        <f t="shared" ca="1" si="50"/>
        <v>#NAME?</v>
      </c>
      <c r="ES15" s="7" t="e">
        <f t="shared" ca="1" si="50"/>
        <v>#NAME?</v>
      </c>
      <c r="ET15" s="7" t="e">
        <f t="shared" ca="1" si="50"/>
        <v>#NAME?</v>
      </c>
      <c r="EU15" s="7" t="e">
        <f t="shared" ca="1" si="50"/>
        <v>#NAME?</v>
      </c>
      <c r="EV15" s="7" t="e">
        <f t="shared" ca="1" si="50"/>
        <v>#NAME?</v>
      </c>
      <c r="EW15" s="7" t="e">
        <f t="shared" ca="1" si="50"/>
        <v>#NAME?</v>
      </c>
      <c r="EX15" s="7" t="e">
        <f t="shared" ca="1" si="50"/>
        <v>#NAME?</v>
      </c>
      <c r="EY15" s="7" t="e">
        <f t="shared" ca="1" si="50"/>
        <v>#NAME?</v>
      </c>
      <c r="EZ15" s="7" t="e">
        <f t="shared" ca="1" si="50"/>
        <v>#NAME?</v>
      </c>
      <c r="FA15" s="7"/>
      <c r="FB15" s="61">
        <v>0</v>
      </c>
      <c r="FC15" s="61">
        <v>0</v>
      </c>
      <c r="FD15" s="61">
        <v>0</v>
      </c>
      <c r="FE15" s="61">
        <v>0</v>
      </c>
      <c r="FF15" s="61">
        <v>0</v>
      </c>
      <c r="FG15" s="61">
        <v>0</v>
      </c>
      <c r="FH15" s="61">
        <v>0</v>
      </c>
      <c r="FI15" s="61">
        <v>0</v>
      </c>
      <c r="FJ15" s="61">
        <v>0</v>
      </c>
      <c r="FK15" s="61">
        <v>0</v>
      </c>
      <c r="FL15" s="7"/>
      <c r="FM15" s="7" t="e">
        <f t="shared" ca="1" si="51"/>
        <v>#NAME?</v>
      </c>
      <c r="FN15" s="7" t="e">
        <f t="shared" ca="1" si="51"/>
        <v>#NAME?</v>
      </c>
      <c r="FO15" s="7" t="e">
        <f t="shared" ca="1" si="51"/>
        <v>#NAME?</v>
      </c>
      <c r="FP15" s="7" t="e">
        <f t="shared" ca="1" si="51"/>
        <v>#NAME?</v>
      </c>
      <c r="FQ15" s="7" t="e">
        <f t="shared" ca="1" si="51"/>
        <v>#NAME?</v>
      </c>
      <c r="FR15" s="7" t="e">
        <f t="shared" ca="1" si="51"/>
        <v>#NAME?</v>
      </c>
      <c r="FS15" s="7" t="e">
        <f t="shared" ca="1" si="51"/>
        <v>#NAME?</v>
      </c>
      <c r="FT15" s="7" t="e">
        <f t="shared" ca="1" si="51"/>
        <v>#NAME?</v>
      </c>
      <c r="FU15" s="7" t="e">
        <f t="shared" ca="1" si="51"/>
        <v>#NAME?</v>
      </c>
      <c r="FV15" s="7" t="e">
        <f t="shared" ca="1" si="51"/>
        <v>#NAME?</v>
      </c>
      <c r="FW15" s="8" t="e">
        <f t="shared" ca="1" si="52"/>
        <v>#NAME?</v>
      </c>
    </row>
    <row r="16" spans="1:179" x14ac:dyDescent="0.25">
      <c r="A16" s="6" t="s">
        <v>72</v>
      </c>
      <c r="B16" s="13"/>
      <c r="C16" s="90">
        <v>1500</v>
      </c>
      <c r="D16" s="15"/>
      <c r="E16" s="16" t="e">
        <f ca="1">C16*(H30-G27)/365.25</f>
        <v>#NAME?</v>
      </c>
      <c r="F16" s="27"/>
      <c r="G16" s="93">
        <f>G$27</f>
        <v>42370</v>
      </c>
      <c r="H16" s="65" t="e">
        <f ca="1">H30</f>
        <v>#NAME?</v>
      </c>
      <c r="I16" s="27"/>
      <c r="J16" s="60">
        <v>0</v>
      </c>
      <c r="K16" s="62" t="e">
        <f t="shared" ca="1" si="53"/>
        <v>#NAME?</v>
      </c>
      <c r="L16" s="62" t="e">
        <f t="shared" ca="1" si="21"/>
        <v>#NAME?</v>
      </c>
      <c r="M16" s="62" t="e">
        <f t="shared" ca="1" si="22"/>
        <v>#NAME?</v>
      </c>
      <c r="N16" s="62" t="e">
        <f t="shared" ca="1" si="23"/>
        <v>#NAME?</v>
      </c>
      <c r="O16" s="62" t="e">
        <f t="shared" ca="1" si="24"/>
        <v>#NAME?</v>
      </c>
      <c r="P16" s="62" t="e">
        <f t="shared" ca="1" si="25"/>
        <v>#NAME?</v>
      </c>
      <c r="Q16" s="62" t="e">
        <f t="shared" ca="1" si="26"/>
        <v>#NAME?</v>
      </c>
      <c r="R16" s="62" t="e">
        <f t="shared" ca="1" si="27"/>
        <v>#NAME?</v>
      </c>
      <c r="S16" s="62" t="e">
        <f t="shared" ca="1" si="28"/>
        <v>#NAME?</v>
      </c>
      <c r="T16" s="62" t="e">
        <f t="shared" ca="1" si="29"/>
        <v>#NAME?</v>
      </c>
      <c r="U16" s="64" t="e">
        <f t="shared" ca="1" si="30"/>
        <v>#NAME?</v>
      </c>
      <c r="W16" s="31" t="e">
        <f t="shared" ca="1" si="10"/>
        <v>#NAME?</v>
      </c>
      <c r="X16" s="24" t="e">
        <f t="shared" ca="1" si="54"/>
        <v>#NAME?</v>
      </c>
      <c r="Y16" s="24" t="e">
        <f t="shared" ca="1" si="31"/>
        <v>#NAME?</v>
      </c>
      <c r="Z16" s="24" t="e">
        <f t="shared" ca="1" si="32"/>
        <v>#NAME?</v>
      </c>
      <c r="AA16" s="24" t="e">
        <f t="shared" ca="1" si="33"/>
        <v>#NAME?</v>
      </c>
      <c r="AB16" s="24" t="e">
        <f t="shared" ca="1" si="34"/>
        <v>#NAME?</v>
      </c>
      <c r="AC16" s="24" t="e">
        <f t="shared" ca="1" si="35"/>
        <v>#NAME?</v>
      </c>
      <c r="AD16" s="24" t="e">
        <f t="shared" ca="1" si="36"/>
        <v>#NAME?</v>
      </c>
      <c r="AE16" s="24" t="e">
        <f t="shared" ca="1" si="37"/>
        <v>#NAME?</v>
      </c>
      <c r="AF16" s="24" t="e">
        <f t="shared" ca="1" si="38"/>
        <v>#NAME?</v>
      </c>
      <c r="AG16" s="24" t="e">
        <f t="shared" ca="1" si="39"/>
        <v>#NAME?</v>
      </c>
      <c r="AH16" s="97" t="e">
        <f t="shared" ca="1" si="40"/>
        <v>#NAME?</v>
      </c>
      <c r="AI16" s="99" t="e">
        <f t="shared" ca="1" si="41"/>
        <v>#NAME?</v>
      </c>
      <c r="AK16" s="6" t="e">
        <f t="shared" ca="1" si="42"/>
        <v>#NAME?</v>
      </c>
      <c r="AL16" s="7" t="e">
        <f t="shared" ca="1" si="42"/>
        <v>#NAME?</v>
      </c>
      <c r="AM16" s="7" t="e">
        <f t="shared" ca="1" si="42"/>
        <v>#NAME?</v>
      </c>
      <c r="AN16" s="7" t="e">
        <f t="shared" ca="1" si="42"/>
        <v>#NAME?</v>
      </c>
      <c r="AO16" s="7" t="e">
        <f t="shared" ca="1" si="42"/>
        <v>#NAME?</v>
      </c>
      <c r="AP16" s="7" t="e">
        <f t="shared" ca="1" si="42"/>
        <v>#NAME?</v>
      </c>
      <c r="AQ16" s="7" t="e">
        <f t="shared" ca="1" si="42"/>
        <v>#NAME?</v>
      </c>
      <c r="AR16" s="7" t="e">
        <f t="shared" ca="1" si="42"/>
        <v>#NAME?</v>
      </c>
      <c r="AS16" s="7" t="e">
        <f t="shared" ca="1" si="42"/>
        <v>#NAME?</v>
      </c>
      <c r="AT16" s="7" t="e">
        <f t="shared" ca="1" si="42"/>
        <v>#NAME?</v>
      </c>
      <c r="AU16" s="7"/>
      <c r="AV16" s="61">
        <v>0</v>
      </c>
      <c r="AW16" s="61">
        <v>0</v>
      </c>
      <c r="AX16" s="61">
        <v>0</v>
      </c>
      <c r="AY16" s="61">
        <v>0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7"/>
      <c r="BG16" s="7" t="e">
        <f t="shared" ca="1" si="43"/>
        <v>#NAME?</v>
      </c>
      <c r="BH16" s="7" t="e">
        <f t="shared" ca="1" si="43"/>
        <v>#NAME?</v>
      </c>
      <c r="BI16" s="7" t="e">
        <f t="shared" ca="1" si="43"/>
        <v>#NAME?</v>
      </c>
      <c r="BJ16" s="7" t="e">
        <f t="shared" ca="1" si="43"/>
        <v>#NAME?</v>
      </c>
      <c r="BK16" s="7" t="e">
        <f t="shared" ca="1" si="43"/>
        <v>#NAME?</v>
      </c>
      <c r="BL16" s="7" t="e">
        <f t="shared" ca="1" si="43"/>
        <v>#NAME?</v>
      </c>
      <c r="BM16" s="7" t="e">
        <f t="shared" ca="1" si="43"/>
        <v>#NAME?</v>
      </c>
      <c r="BN16" s="7" t="e">
        <f t="shared" ca="1" si="43"/>
        <v>#NAME?</v>
      </c>
      <c r="BO16" s="7" t="e">
        <f t="shared" ca="1" si="43"/>
        <v>#NAME?</v>
      </c>
      <c r="BP16" s="7" t="e">
        <f t="shared" ca="1" si="43"/>
        <v>#NAME?</v>
      </c>
      <c r="BQ16" s="7"/>
      <c r="BR16" s="57" t="e">
        <f t="shared" ca="1" si="44"/>
        <v>#NAME?</v>
      </c>
      <c r="BS16" s="57" t="e">
        <f t="shared" ca="1" si="44"/>
        <v>#NAME?</v>
      </c>
      <c r="BT16" s="57" t="e">
        <f t="shared" ca="1" si="44"/>
        <v>#NAME?</v>
      </c>
      <c r="BU16" s="57" t="e">
        <f t="shared" ca="1" si="44"/>
        <v>#NAME?</v>
      </c>
      <c r="BV16" s="57" t="e">
        <f t="shared" ca="1" si="44"/>
        <v>#NAME?</v>
      </c>
      <c r="BW16" s="57" t="e">
        <f t="shared" ca="1" si="44"/>
        <v>#NAME?</v>
      </c>
      <c r="BX16" s="57" t="e">
        <f t="shared" ca="1" si="44"/>
        <v>#NAME?</v>
      </c>
      <c r="BY16" s="57" t="e">
        <f t="shared" ca="1" si="44"/>
        <v>#NAME?</v>
      </c>
      <c r="BZ16" s="57" t="e">
        <f t="shared" ca="1" si="44"/>
        <v>#NAME?</v>
      </c>
      <c r="CA16" s="57" t="e">
        <f t="shared" ca="1" si="44"/>
        <v>#NAME?</v>
      </c>
      <c r="CB16" s="7"/>
      <c r="CC16" s="7" t="e">
        <f t="shared" ca="1" si="45"/>
        <v>#NAME?</v>
      </c>
      <c r="CD16" s="7" t="e">
        <f t="shared" ca="1" si="45"/>
        <v>#NAME?</v>
      </c>
      <c r="CE16" s="7" t="e">
        <f t="shared" ca="1" si="45"/>
        <v>#NAME?</v>
      </c>
      <c r="CF16" s="7" t="e">
        <f t="shared" ca="1" si="45"/>
        <v>#NAME?</v>
      </c>
      <c r="CG16" s="7" t="e">
        <f t="shared" ca="1" si="45"/>
        <v>#NAME?</v>
      </c>
      <c r="CH16" s="7" t="e">
        <f t="shared" ca="1" si="45"/>
        <v>#NAME?</v>
      </c>
      <c r="CI16" s="7" t="e">
        <f t="shared" ca="1" si="45"/>
        <v>#NAME?</v>
      </c>
      <c r="CJ16" s="7" t="e">
        <f t="shared" ca="1" si="45"/>
        <v>#NAME?</v>
      </c>
      <c r="CK16" s="7" t="e">
        <f t="shared" ca="1" si="45"/>
        <v>#NAME?</v>
      </c>
      <c r="CL16" s="7" t="e">
        <f t="shared" ca="1" si="45"/>
        <v>#NAME?</v>
      </c>
      <c r="CM16" s="7"/>
      <c r="CN16" s="57" t="e">
        <f t="shared" ca="1" si="46"/>
        <v>#NAME?</v>
      </c>
      <c r="CO16" s="57" t="e">
        <f t="shared" ca="1" si="46"/>
        <v>#NAME?</v>
      </c>
      <c r="CP16" s="57" t="e">
        <f t="shared" ca="1" si="46"/>
        <v>#NAME?</v>
      </c>
      <c r="CQ16" s="57" t="e">
        <f t="shared" ca="1" si="46"/>
        <v>#NAME?</v>
      </c>
      <c r="CR16" s="57" t="e">
        <f t="shared" ca="1" si="46"/>
        <v>#NAME?</v>
      </c>
      <c r="CS16" s="57" t="e">
        <f t="shared" ca="1" si="46"/>
        <v>#NAME?</v>
      </c>
      <c r="CT16" s="57" t="e">
        <f t="shared" ca="1" si="46"/>
        <v>#NAME?</v>
      </c>
      <c r="CU16" s="57" t="e">
        <f t="shared" ca="1" si="46"/>
        <v>#NAME?</v>
      </c>
      <c r="CV16" s="57" t="e">
        <f t="shared" ca="1" si="46"/>
        <v>#NAME?</v>
      </c>
      <c r="CW16" s="57" t="e">
        <f t="shared" ca="1" si="46"/>
        <v>#NAME?</v>
      </c>
      <c r="CX16" s="7"/>
      <c r="CY16" s="7" t="e">
        <f t="shared" ca="1" si="47"/>
        <v>#NAME?</v>
      </c>
      <c r="CZ16" s="7" t="e">
        <f t="shared" ca="1" si="47"/>
        <v>#NAME?</v>
      </c>
      <c r="DA16" s="7" t="e">
        <f t="shared" ca="1" si="47"/>
        <v>#NAME?</v>
      </c>
      <c r="DB16" s="7" t="e">
        <f t="shared" ca="1" si="47"/>
        <v>#NAME?</v>
      </c>
      <c r="DC16" s="7" t="e">
        <f t="shared" ca="1" si="47"/>
        <v>#NAME?</v>
      </c>
      <c r="DD16" s="7" t="e">
        <f t="shared" ca="1" si="47"/>
        <v>#NAME?</v>
      </c>
      <c r="DE16" s="7" t="e">
        <f t="shared" ca="1" si="47"/>
        <v>#NAME?</v>
      </c>
      <c r="DF16" s="7" t="e">
        <f t="shared" ca="1" si="47"/>
        <v>#NAME?</v>
      </c>
      <c r="DG16" s="7" t="e">
        <f t="shared" ca="1" si="47"/>
        <v>#NAME?</v>
      </c>
      <c r="DH16" s="7" t="e">
        <f t="shared" ca="1" si="47"/>
        <v>#NAME?</v>
      </c>
      <c r="DI16" s="7"/>
      <c r="DJ16" s="41">
        <v>1</v>
      </c>
      <c r="DK16" s="41">
        <v>1</v>
      </c>
      <c r="DL16" s="41">
        <v>1</v>
      </c>
      <c r="DM16" s="41">
        <v>1</v>
      </c>
      <c r="DN16" s="41">
        <v>1</v>
      </c>
      <c r="DO16" s="41">
        <v>1</v>
      </c>
      <c r="DP16" s="41">
        <v>1</v>
      </c>
      <c r="DQ16" s="41">
        <v>1</v>
      </c>
      <c r="DR16" s="41">
        <v>1</v>
      </c>
      <c r="DS16" s="41">
        <v>1</v>
      </c>
      <c r="DT16" s="7"/>
      <c r="DU16" s="7" t="e">
        <f t="shared" ca="1" si="48"/>
        <v>#NAME?</v>
      </c>
      <c r="DV16" s="7" t="e">
        <f t="shared" ca="1" si="48"/>
        <v>#NAME?</v>
      </c>
      <c r="DW16" s="7" t="e">
        <f t="shared" ca="1" si="48"/>
        <v>#NAME?</v>
      </c>
      <c r="DX16" s="7" t="e">
        <f t="shared" ca="1" si="48"/>
        <v>#NAME?</v>
      </c>
      <c r="DY16" s="7" t="e">
        <f t="shared" ca="1" si="48"/>
        <v>#NAME?</v>
      </c>
      <c r="DZ16" s="7" t="e">
        <f t="shared" ca="1" si="48"/>
        <v>#NAME?</v>
      </c>
      <c r="EA16" s="7" t="e">
        <f t="shared" ca="1" si="48"/>
        <v>#NAME?</v>
      </c>
      <c r="EB16" s="7" t="e">
        <f t="shared" ca="1" si="48"/>
        <v>#NAME?</v>
      </c>
      <c r="EC16" s="7" t="e">
        <f t="shared" ca="1" si="48"/>
        <v>#NAME?</v>
      </c>
      <c r="ED16" s="7" t="e">
        <f t="shared" ca="1" si="48"/>
        <v>#NAME?</v>
      </c>
      <c r="EE16" s="7"/>
      <c r="EF16" s="57" t="e">
        <f t="shared" ca="1" si="49"/>
        <v>#NAME?</v>
      </c>
      <c r="EG16" s="57" t="e">
        <f t="shared" ca="1" si="49"/>
        <v>#NAME?</v>
      </c>
      <c r="EH16" s="57" t="e">
        <f t="shared" ca="1" si="49"/>
        <v>#NAME?</v>
      </c>
      <c r="EI16" s="57" t="e">
        <f t="shared" ca="1" si="49"/>
        <v>#NAME?</v>
      </c>
      <c r="EJ16" s="57" t="e">
        <f t="shared" ca="1" si="49"/>
        <v>#NAME?</v>
      </c>
      <c r="EK16" s="57" t="e">
        <f t="shared" ca="1" si="49"/>
        <v>#NAME?</v>
      </c>
      <c r="EL16" s="57" t="e">
        <f t="shared" ca="1" si="49"/>
        <v>#NAME?</v>
      </c>
      <c r="EM16" s="57" t="e">
        <f t="shared" ca="1" si="49"/>
        <v>#NAME?</v>
      </c>
      <c r="EN16" s="57" t="e">
        <f t="shared" ca="1" si="49"/>
        <v>#NAME?</v>
      </c>
      <c r="EO16" s="57" t="e">
        <f t="shared" ca="1" si="49"/>
        <v>#NAME?</v>
      </c>
      <c r="EP16" s="7"/>
      <c r="EQ16" s="7">
        <f t="shared" si="50"/>
        <v>0</v>
      </c>
      <c r="ER16" s="7">
        <f t="shared" si="50"/>
        <v>0</v>
      </c>
      <c r="ES16" s="7">
        <f t="shared" si="50"/>
        <v>0</v>
      </c>
      <c r="ET16" s="7">
        <f t="shared" si="50"/>
        <v>0</v>
      </c>
      <c r="EU16" s="7">
        <f t="shared" si="50"/>
        <v>0</v>
      </c>
      <c r="EV16" s="7">
        <f t="shared" si="50"/>
        <v>0</v>
      </c>
      <c r="EW16" s="7">
        <f t="shared" si="50"/>
        <v>0</v>
      </c>
      <c r="EX16" s="7">
        <f t="shared" si="50"/>
        <v>0</v>
      </c>
      <c r="EY16" s="7">
        <f t="shared" si="50"/>
        <v>0</v>
      </c>
      <c r="EZ16" s="7">
        <f t="shared" si="50"/>
        <v>0</v>
      </c>
      <c r="FA16" s="7"/>
      <c r="FB16" s="61">
        <v>0</v>
      </c>
      <c r="FC16" s="61">
        <v>0</v>
      </c>
      <c r="FD16" s="61">
        <v>0</v>
      </c>
      <c r="FE16" s="61">
        <v>0</v>
      </c>
      <c r="FF16" s="61">
        <v>0</v>
      </c>
      <c r="FG16" s="61">
        <v>0</v>
      </c>
      <c r="FH16" s="61">
        <v>0</v>
      </c>
      <c r="FI16" s="61">
        <v>0</v>
      </c>
      <c r="FJ16" s="61">
        <v>0</v>
      </c>
      <c r="FK16" s="61">
        <v>0</v>
      </c>
      <c r="FL16" s="7"/>
      <c r="FM16" s="7" t="e">
        <f t="shared" ca="1" si="51"/>
        <v>#NAME?</v>
      </c>
      <c r="FN16" s="7" t="e">
        <f t="shared" ca="1" si="51"/>
        <v>#NAME?</v>
      </c>
      <c r="FO16" s="7" t="e">
        <f t="shared" ca="1" si="51"/>
        <v>#NAME?</v>
      </c>
      <c r="FP16" s="7" t="e">
        <f t="shared" ca="1" si="51"/>
        <v>#NAME?</v>
      </c>
      <c r="FQ16" s="7" t="e">
        <f t="shared" ca="1" si="51"/>
        <v>#NAME?</v>
      </c>
      <c r="FR16" s="7" t="e">
        <f t="shared" ca="1" si="51"/>
        <v>#NAME?</v>
      </c>
      <c r="FS16" s="7" t="e">
        <f t="shared" ca="1" si="51"/>
        <v>#NAME?</v>
      </c>
      <c r="FT16" s="7" t="e">
        <f t="shared" ca="1" si="51"/>
        <v>#NAME?</v>
      </c>
      <c r="FU16" s="7" t="e">
        <f t="shared" ca="1" si="51"/>
        <v>#NAME?</v>
      </c>
      <c r="FV16" s="7" t="e">
        <f t="shared" ca="1" si="51"/>
        <v>#NAME?</v>
      </c>
      <c r="FW16" s="8" t="e">
        <f t="shared" ca="1" si="52"/>
        <v>#NAME?</v>
      </c>
    </row>
    <row r="17" spans="1:179" ht="6" customHeight="1" x14ac:dyDescent="0.25">
      <c r="A17" s="6"/>
      <c r="B17" s="17"/>
      <c r="C17" s="17"/>
      <c r="D17" s="17"/>
      <c r="E17" s="18"/>
      <c r="F17" s="17"/>
      <c r="G17" s="66"/>
      <c r="H17" s="65"/>
      <c r="I17" s="17"/>
      <c r="J17" s="8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W17" s="6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5"/>
      <c r="AK17" s="6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8"/>
    </row>
    <row r="18" spans="1:179" x14ac:dyDescent="0.25">
      <c r="B18" s="102" t="s">
        <v>56</v>
      </c>
      <c r="C18" s="102"/>
      <c r="D18" s="102"/>
      <c r="E18" s="105"/>
      <c r="F18" s="46"/>
      <c r="G18" s="66"/>
      <c r="H18" s="65"/>
      <c r="I18" s="26"/>
      <c r="J18" s="85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5"/>
      <c r="W18" s="6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5"/>
      <c r="AK18" s="6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8"/>
    </row>
    <row r="19" spans="1:179" x14ac:dyDescent="0.25">
      <c r="A19" s="6"/>
      <c r="B19" s="11" t="s">
        <v>4</v>
      </c>
      <c r="C19" s="10" t="s">
        <v>5</v>
      </c>
      <c r="D19" s="50" t="s">
        <v>6</v>
      </c>
      <c r="E19" s="12" t="s">
        <v>7</v>
      </c>
      <c r="F19" s="46"/>
      <c r="G19" s="66"/>
      <c r="H19" s="65"/>
      <c r="I19" s="7"/>
      <c r="J19" s="85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/>
      <c r="W19" s="6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5"/>
      <c r="AK19" s="6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8"/>
    </row>
    <row r="20" spans="1:179" x14ac:dyDescent="0.25">
      <c r="A20" s="6" t="s">
        <v>10</v>
      </c>
      <c r="B20" s="15">
        <v>1500</v>
      </c>
      <c r="C20" s="14">
        <v>2000</v>
      </c>
      <c r="D20" s="13">
        <v>2500</v>
      </c>
      <c r="E20" s="16" t="e">
        <f ca="1">_xll.RiskPert(B20,C20,D20)</f>
        <v>#NAME?</v>
      </c>
      <c r="F20" s="27"/>
      <c r="G20" s="66" t="e">
        <f ca="1">H30</f>
        <v>#NAME?</v>
      </c>
      <c r="H20" s="65" t="e">
        <f ca="1">G20+365</f>
        <v>#NAME?</v>
      </c>
      <c r="I20" s="27"/>
      <c r="J20" s="60">
        <v>0</v>
      </c>
      <c r="K20" s="62" t="e">
        <f t="shared" ref="K20:T20" ca="1" si="55">(AK20*AV20)+(BG20*BR20)+(CC20*CN20)+(CY20*DJ20)+(DU20*EF20)+(EQ20*FB20)</f>
        <v>#NAME?</v>
      </c>
      <c r="L20" s="62" t="e">
        <f t="shared" ca="1" si="55"/>
        <v>#NAME?</v>
      </c>
      <c r="M20" s="62" t="e">
        <f t="shared" ca="1" si="55"/>
        <v>#NAME?</v>
      </c>
      <c r="N20" s="62" t="e">
        <f t="shared" ca="1" si="55"/>
        <v>#NAME?</v>
      </c>
      <c r="O20" s="62" t="e">
        <f t="shared" ca="1" si="55"/>
        <v>#NAME?</v>
      </c>
      <c r="P20" s="62" t="e">
        <f t="shared" ca="1" si="55"/>
        <v>#NAME?</v>
      </c>
      <c r="Q20" s="62" t="e">
        <f t="shared" ca="1" si="55"/>
        <v>#NAME?</v>
      </c>
      <c r="R20" s="62" t="e">
        <f t="shared" ca="1" si="55"/>
        <v>#NAME?</v>
      </c>
      <c r="S20" s="62" t="e">
        <f t="shared" ca="1" si="55"/>
        <v>#NAME?</v>
      </c>
      <c r="T20" s="62" t="e">
        <f t="shared" ca="1" si="55"/>
        <v>#NAME?</v>
      </c>
      <c r="U20" s="64" t="e">
        <f ca="1">SUM(J20:T20)</f>
        <v>#NAME?</v>
      </c>
      <c r="W20" s="89">
        <v>0</v>
      </c>
      <c r="X20" s="24" t="e">
        <f t="shared" ref="X20:AG20" ca="1" si="56">$E20*K20</f>
        <v>#NAME?</v>
      </c>
      <c r="Y20" s="24" t="e">
        <f t="shared" ca="1" si="56"/>
        <v>#NAME?</v>
      </c>
      <c r="Z20" s="24" t="e">
        <f t="shared" ca="1" si="56"/>
        <v>#NAME?</v>
      </c>
      <c r="AA20" s="24" t="e">
        <f t="shared" ca="1" si="56"/>
        <v>#NAME?</v>
      </c>
      <c r="AB20" s="24" t="e">
        <f t="shared" ca="1" si="56"/>
        <v>#NAME?</v>
      </c>
      <c r="AC20" s="24" t="e">
        <f t="shared" ca="1" si="56"/>
        <v>#NAME?</v>
      </c>
      <c r="AD20" s="24" t="e">
        <f t="shared" ca="1" si="56"/>
        <v>#NAME?</v>
      </c>
      <c r="AE20" s="24" t="e">
        <f t="shared" ca="1" si="56"/>
        <v>#NAME?</v>
      </c>
      <c r="AF20" s="24" t="e">
        <f t="shared" ca="1" si="56"/>
        <v>#NAME?</v>
      </c>
      <c r="AG20" s="24" t="e">
        <f t="shared" ca="1" si="56"/>
        <v>#NAME?</v>
      </c>
      <c r="AH20" s="97" t="e">
        <f ca="1">SUM(W20:AG20)</f>
        <v>#NAME?</v>
      </c>
      <c r="AI20" s="99" t="e">
        <f ca="1">AH20-E20</f>
        <v>#NAME?</v>
      </c>
      <c r="AK20" s="6" t="e">
        <f t="shared" ref="AK20:AT20" ca="1" si="57">IF($H20&lt;=K$8,1,0)</f>
        <v>#NAME?</v>
      </c>
      <c r="AL20" s="7" t="e">
        <f t="shared" ca="1" si="57"/>
        <v>#NAME?</v>
      </c>
      <c r="AM20" s="7" t="e">
        <f t="shared" ca="1" si="57"/>
        <v>#NAME?</v>
      </c>
      <c r="AN20" s="7" t="e">
        <f t="shared" ca="1" si="57"/>
        <v>#NAME?</v>
      </c>
      <c r="AO20" s="7" t="e">
        <f t="shared" ca="1" si="57"/>
        <v>#NAME?</v>
      </c>
      <c r="AP20" s="7" t="e">
        <f t="shared" ca="1" si="57"/>
        <v>#NAME?</v>
      </c>
      <c r="AQ20" s="7" t="e">
        <f t="shared" ca="1" si="57"/>
        <v>#NAME?</v>
      </c>
      <c r="AR20" s="7" t="e">
        <f t="shared" ca="1" si="57"/>
        <v>#NAME?</v>
      </c>
      <c r="AS20" s="7" t="e">
        <f t="shared" ca="1" si="57"/>
        <v>#NAME?</v>
      </c>
      <c r="AT20" s="7" t="e">
        <f t="shared" ca="1" si="57"/>
        <v>#NAME?</v>
      </c>
      <c r="AU20" s="7"/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7"/>
      <c r="BG20" s="7" t="e">
        <f t="shared" ref="BG20:BP20" ca="1" si="58">IF(AND($G20&lt;K$8,K$8&lt;$H20,$H20&lt;=L$8)=TRUE,1,0)</f>
        <v>#NAME?</v>
      </c>
      <c r="BH20" s="7" t="e">
        <f t="shared" ca="1" si="58"/>
        <v>#NAME?</v>
      </c>
      <c r="BI20" s="7" t="e">
        <f t="shared" ca="1" si="58"/>
        <v>#NAME?</v>
      </c>
      <c r="BJ20" s="7" t="e">
        <f t="shared" ca="1" si="58"/>
        <v>#NAME?</v>
      </c>
      <c r="BK20" s="7" t="e">
        <f t="shared" ca="1" si="58"/>
        <v>#NAME?</v>
      </c>
      <c r="BL20" s="7" t="e">
        <f t="shared" ca="1" si="58"/>
        <v>#NAME?</v>
      </c>
      <c r="BM20" s="7" t="e">
        <f t="shared" ca="1" si="58"/>
        <v>#NAME?</v>
      </c>
      <c r="BN20" s="7" t="e">
        <f t="shared" ca="1" si="58"/>
        <v>#NAME?</v>
      </c>
      <c r="BO20" s="7" t="e">
        <f t="shared" ca="1" si="58"/>
        <v>#NAME?</v>
      </c>
      <c r="BP20" s="7" t="e">
        <f t="shared" ca="1" si="58"/>
        <v>#NAME?</v>
      </c>
      <c r="BQ20" s="7"/>
      <c r="BR20" s="57" t="e">
        <f t="shared" ref="BR20:CA20" ca="1" si="59">($H20-K$8)/($H20-$G20)</f>
        <v>#NAME?</v>
      </c>
      <c r="BS20" s="57" t="e">
        <f t="shared" ca="1" si="59"/>
        <v>#NAME?</v>
      </c>
      <c r="BT20" s="57" t="e">
        <f t="shared" ca="1" si="59"/>
        <v>#NAME?</v>
      </c>
      <c r="BU20" s="57" t="e">
        <f t="shared" ca="1" si="59"/>
        <v>#NAME?</v>
      </c>
      <c r="BV20" s="57" t="e">
        <f t="shared" ca="1" si="59"/>
        <v>#NAME?</v>
      </c>
      <c r="BW20" s="57" t="e">
        <f t="shared" ca="1" si="59"/>
        <v>#NAME?</v>
      </c>
      <c r="BX20" s="57" t="e">
        <f t="shared" ca="1" si="59"/>
        <v>#NAME?</v>
      </c>
      <c r="BY20" s="57" t="e">
        <f t="shared" ca="1" si="59"/>
        <v>#NAME?</v>
      </c>
      <c r="BZ20" s="57" t="e">
        <f t="shared" ca="1" si="59"/>
        <v>#NAME?</v>
      </c>
      <c r="CA20" s="57" t="e">
        <f t="shared" ca="1" si="59"/>
        <v>#NAME?</v>
      </c>
      <c r="CB20" s="7"/>
      <c r="CC20" s="7" t="e">
        <f t="shared" ref="CC20:CL20" ca="1" si="60">IF(AND($G20&lt;=K$8,L$8&lt;$H20)=TRUE,1,0)</f>
        <v>#NAME?</v>
      </c>
      <c r="CD20" s="7" t="e">
        <f t="shared" ca="1" si="60"/>
        <v>#NAME?</v>
      </c>
      <c r="CE20" s="7" t="e">
        <f t="shared" ca="1" si="60"/>
        <v>#NAME?</v>
      </c>
      <c r="CF20" s="7" t="e">
        <f t="shared" ca="1" si="60"/>
        <v>#NAME?</v>
      </c>
      <c r="CG20" s="7" t="e">
        <f t="shared" ca="1" si="60"/>
        <v>#NAME?</v>
      </c>
      <c r="CH20" s="7" t="e">
        <f t="shared" ca="1" si="60"/>
        <v>#NAME?</v>
      </c>
      <c r="CI20" s="7" t="e">
        <f t="shared" ca="1" si="60"/>
        <v>#NAME?</v>
      </c>
      <c r="CJ20" s="7" t="e">
        <f t="shared" ca="1" si="60"/>
        <v>#NAME?</v>
      </c>
      <c r="CK20" s="7" t="e">
        <f t="shared" ca="1" si="60"/>
        <v>#NAME?</v>
      </c>
      <c r="CL20" s="7" t="e">
        <f t="shared" ca="1" si="60"/>
        <v>#NAME?</v>
      </c>
      <c r="CM20" s="7"/>
      <c r="CN20" s="57" t="e">
        <f t="shared" ref="CN20:CW20" ca="1" si="61">(L$8-K$8)/($H20-$G20)</f>
        <v>#NAME?</v>
      </c>
      <c r="CO20" s="57" t="e">
        <f t="shared" ca="1" si="61"/>
        <v>#NAME?</v>
      </c>
      <c r="CP20" s="57" t="e">
        <f t="shared" ca="1" si="61"/>
        <v>#NAME?</v>
      </c>
      <c r="CQ20" s="57" t="e">
        <f t="shared" ca="1" si="61"/>
        <v>#NAME?</v>
      </c>
      <c r="CR20" s="57" t="e">
        <f t="shared" ca="1" si="61"/>
        <v>#NAME?</v>
      </c>
      <c r="CS20" s="57" t="e">
        <f t="shared" ca="1" si="61"/>
        <v>#NAME?</v>
      </c>
      <c r="CT20" s="57" t="e">
        <f t="shared" ca="1" si="61"/>
        <v>#NAME?</v>
      </c>
      <c r="CU20" s="57" t="e">
        <f t="shared" ca="1" si="61"/>
        <v>#NAME?</v>
      </c>
      <c r="CV20" s="57" t="e">
        <f t="shared" ca="1" si="61"/>
        <v>#NAME?</v>
      </c>
      <c r="CW20" s="57" t="e">
        <f t="shared" ca="1" si="61"/>
        <v>#NAME?</v>
      </c>
      <c r="CX20" s="7"/>
      <c r="CY20" s="7" t="e">
        <f t="shared" ref="CY20:DH20" ca="1" si="62">IF(AND(K$8&lt;=$G20,$H20&lt;=L$8)=TRUE,1,0)</f>
        <v>#NAME?</v>
      </c>
      <c r="CZ20" s="7" t="e">
        <f t="shared" ca="1" si="62"/>
        <v>#NAME?</v>
      </c>
      <c r="DA20" s="7" t="e">
        <f t="shared" ca="1" si="62"/>
        <v>#NAME?</v>
      </c>
      <c r="DB20" s="7" t="e">
        <f t="shared" ca="1" si="62"/>
        <v>#NAME?</v>
      </c>
      <c r="DC20" s="7" t="e">
        <f t="shared" ca="1" si="62"/>
        <v>#NAME?</v>
      </c>
      <c r="DD20" s="7" t="e">
        <f t="shared" ca="1" si="62"/>
        <v>#NAME?</v>
      </c>
      <c r="DE20" s="7" t="e">
        <f t="shared" ca="1" si="62"/>
        <v>#NAME?</v>
      </c>
      <c r="DF20" s="7" t="e">
        <f t="shared" ca="1" si="62"/>
        <v>#NAME?</v>
      </c>
      <c r="DG20" s="7" t="e">
        <f t="shared" ca="1" si="62"/>
        <v>#NAME?</v>
      </c>
      <c r="DH20" s="7" t="e">
        <f t="shared" ca="1" si="62"/>
        <v>#NAME?</v>
      </c>
      <c r="DI20" s="7"/>
      <c r="DJ20" s="41">
        <v>1</v>
      </c>
      <c r="DK20" s="41">
        <v>1</v>
      </c>
      <c r="DL20" s="41">
        <v>1</v>
      </c>
      <c r="DM20" s="41">
        <v>1</v>
      </c>
      <c r="DN20" s="41">
        <v>1</v>
      </c>
      <c r="DO20" s="41">
        <v>1</v>
      </c>
      <c r="DP20" s="41">
        <v>1</v>
      </c>
      <c r="DQ20" s="41">
        <v>1</v>
      </c>
      <c r="DR20" s="41">
        <v>1</v>
      </c>
      <c r="DS20" s="41">
        <v>1</v>
      </c>
      <c r="DT20" s="7"/>
      <c r="DU20" s="7" t="e">
        <f t="shared" ref="DU20:ED20" ca="1" si="63">IF(AND(K$8&lt;$G20,$G20&lt;L$8,L$8&lt;$H20)=TRUE,1,0)</f>
        <v>#NAME?</v>
      </c>
      <c r="DV20" s="7" t="e">
        <f t="shared" ca="1" si="63"/>
        <v>#NAME?</v>
      </c>
      <c r="DW20" s="7" t="e">
        <f t="shared" ca="1" si="63"/>
        <v>#NAME?</v>
      </c>
      <c r="DX20" s="7" t="e">
        <f t="shared" ca="1" si="63"/>
        <v>#NAME?</v>
      </c>
      <c r="DY20" s="7" t="e">
        <f t="shared" ca="1" si="63"/>
        <v>#NAME?</v>
      </c>
      <c r="DZ20" s="7" t="e">
        <f t="shared" ca="1" si="63"/>
        <v>#NAME?</v>
      </c>
      <c r="EA20" s="7" t="e">
        <f t="shared" ca="1" si="63"/>
        <v>#NAME?</v>
      </c>
      <c r="EB20" s="7" t="e">
        <f t="shared" ca="1" si="63"/>
        <v>#NAME?</v>
      </c>
      <c r="EC20" s="7" t="e">
        <f t="shared" ca="1" si="63"/>
        <v>#NAME?</v>
      </c>
      <c r="ED20" s="7" t="e">
        <f t="shared" ca="1" si="63"/>
        <v>#NAME?</v>
      </c>
      <c r="EE20" s="7"/>
      <c r="EF20" s="57" t="e">
        <f t="shared" ref="EF20:EO20" ca="1" si="64">(L$8-$G20)/($H20-$G20)</f>
        <v>#NAME?</v>
      </c>
      <c r="EG20" s="57" t="e">
        <f t="shared" ca="1" si="64"/>
        <v>#NAME?</v>
      </c>
      <c r="EH20" s="57" t="e">
        <f t="shared" ca="1" si="64"/>
        <v>#NAME?</v>
      </c>
      <c r="EI20" s="57" t="e">
        <f t="shared" ca="1" si="64"/>
        <v>#NAME?</v>
      </c>
      <c r="EJ20" s="57" t="e">
        <f t="shared" ca="1" si="64"/>
        <v>#NAME?</v>
      </c>
      <c r="EK20" s="57" t="e">
        <f t="shared" ca="1" si="64"/>
        <v>#NAME?</v>
      </c>
      <c r="EL20" s="57" t="e">
        <f t="shared" ca="1" si="64"/>
        <v>#NAME?</v>
      </c>
      <c r="EM20" s="57" t="e">
        <f t="shared" ca="1" si="64"/>
        <v>#NAME?</v>
      </c>
      <c r="EN20" s="57" t="e">
        <f t="shared" ca="1" si="64"/>
        <v>#NAME?</v>
      </c>
      <c r="EO20" s="57" t="e">
        <f t="shared" ca="1" si="64"/>
        <v>#NAME?</v>
      </c>
      <c r="EP20" s="7"/>
      <c r="EQ20" s="7" t="e">
        <f t="shared" ref="EQ20:EZ20" ca="1" si="65">IF(L$8&lt;=$G20,1,0)</f>
        <v>#NAME?</v>
      </c>
      <c r="ER20" s="7" t="e">
        <f t="shared" ca="1" si="65"/>
        <v>#NAME?</v>
      </c>
      <c r="ES20" s="7" t="e">
        <f t="shared" ca="1" si="65"/>
        <v>#NAME?</v>
      </c>
      <c r="ET20" s="7" t="e">
        <f t="shared" ca="1" si="65"/>
        <v>#NAME?</v>
      </c>
      <c r="EU20" s="7" t="e">
        <f t="shared" ca="1" si="65"/>
        <v>#NAME?</v>
      </c>
      <c r="EV20" s="7" t="e">
        <f t="shared" ca="1" si="65"/>
        <v>#NAME?</v>
      </c>
      <c r="EW20" s="7" t="e">
        <f t="shared" ca="1" si="65"/>
        <v>#NAME?</v>
      </c>
      <c r="EX20" s="7" t="e">
        <f t="shared" ca="1" si="65"/>
        <v>#NAME?</v>
      </c>
      <c r="EY20" s="7" t="e">
        <f t="shared" ca="1" si="65"/>
        <v>#NAME?</v>
      </c>
      <c r="EZ20" s="7" t="e">
        <f t="shared" ca="1" si="65"/>
        <v>#NAME?</v>
      </c>
      <c r="FA20" s="7"/>
      <c r="FB20" s="61">
        <v>0</v>
      </c>
      <c r="FC20" s="61">
        <v>0</v>
      </c>
      <c r="FD20" s="61">
        <v>0</v>
      </c>
      <c r="FE20" s="61">
        <v>0</v>
      </c>
      <c r="FF20" s="61">
        <v>0</v>
      </c>
      <c r="FG20" s="61">
        <v>0</v>
      </c>
      <c r="FH20" s="61">
        <v>0</v>
      </c>
      <c r="FI20" s="61">
        <v>0</v>
      </c>
      <c r="FJ20" s="61">
        <v>0</v>
      </c>
      <c r="FK20" s="61">
        <v>0</v>
      </c>
      <c r="FL20" s="7"/>
      <c r="FM20" s="7" t="e">
        <f t="shared" ref="FM20:FV20" ca="1" si="66">AK20+BG20+CC20+CY20+DU20+EQ20</f>
        <v>#NAME?</v>
      </c>
      <c r="FN20" s="7" t="e">
        <f t="shared" ca="1" si="66"/>
        <v>#NAME?</v>
      </c>
      <c r="FO20" s="7" t="e">
        <f t="shared" ca="1" si="66"/>
        <v>#NAME?</v>
      </c>
      <c r="FP20" s="7" t="e">
        <f t="shared" ca="1" si="66"/>
        <v>#NAME?</v>
      </c>
      <c r="FQ20" s="7" t="e">
        <f t="shared" ca="1" si="66"/>
        <v>#NAME?</v>
      </c>
      <c r="FR20" s="7" t="e">
        <f t="shared" ca="1" si="66"/>
        <v>#NAME?</v>
      </c>
      <c r="FS20" s="7" t="e">
        <f t="shared" ca="1" si="66"/>
        <v>#NAME?</v>
      </c>
      <c r="FT20" s="7" t="e">
        <f t="shared" ca="1" si="66"/>
        <v>#NAME?</v>
      </c>
      <c r="FU20" s="7" t="e">
        <f t="shared" ca="1" si="66"/>
        <v>#NAME?</v>
      </c>
      <c r="FV20" s="7" t="e">
        <f t="shared" ca="1" si="66"/>
        <v>#NAME?</v>
      </c>
      <c r="FW20" s="8" t="e">
        <f ca="1">SUM(FM20:FV20)</f>
        <v>#NAME?</v>
      </c>
    </row>
    <row r="21" spans="1:179" x14ac:dyDescent="0.25">
      <c r="A21" s="6" t="s">
        <v>11</v>
      </c>
      <c r="B21" s="15">
        <v>18000</v>
      </c>
      <c r="C21" s="14"/>
      <c r="D21" s="13">
        <v>22000</v>
      </c>
      <c r="E21" s="16" t="e">
        <f ca="1">_xll.RiskUniform(B21,D21)</f>
        <v>#NAME?</v>
      </c>
      <c r="F21" s="27"/>
      <c r="G21" s="6"/>
      <c r="H21" s="8"/>
      <c r="I21" s="27"/>
      <c r="J21" s="86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9"/>
      <c r="W21" s="6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K21" s="6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8"/>
    </row>
    <row r="22" spans="1:179" x14ac:dyDescent="0.25">
      <c r="A22" s="6" t="s">
        <v>67</v>
      </c>
      <c r="B22" s="15"/>
      <c r="C22" s="14"/>
      <c r="D22" s="13"/>
      <c r="E22" s="59" t="e">
        <f ca="1">E21*(H22-G22)/365.25</f>
        <v>#NAME?</v>
      </c>
      <c r="F22" s="27"/>
      <c r="G22" s="66" t="e">
        <f ca="1">H30</f>
        <v>#NAME?</v>
      </c>
      <c r="H22" s="94">
        <f>H27</f>
        <v>46022</v>
      </c>
      <c r="I22" s="27"/>
      <c r="J22" s="60">
        <v>0</v>
      </c>
      <c r="K22" s="62" t="e">
        <f t="shared" ref="K22:T22" ca="1" si="67">(AK22*AV22)+(BG22*BR22)+(CC22*CN22)+(CY22*DJ22)+(DU22*EF22)+(EQ22*FB22)</f>
        <v>#NAME?</v>
      </c>
      <c r="L22" s="62" t="e">
        <f t="shared" ca="1" si="67"/>
        <v>#NAME?</v>
      </c>
      <c r="M22" s="62" t="e">
        <f t="shared" ca="1" si="67"/>
        <v>#NAME?</v>
      </c>
      <c r="N22" s="62" t="e">
        <f t="shared" ca="1" si="67"/>
        <v>#NAME?</v>
      </c>
      <c r="O22" s="62" t="e">
        <f t="shared" ca="1" si="67"/>
        <v>#NAME?</v>
      </c>
      <c r="P22" s="62" t="e">
        <f t="shared" ca="1" si="67"/>
        <v>#NAME?</v>
      </c>
      <c r="Q22" s="62" t="e">
        <f t="shared" ca="1" si="67"/>
        <v>#NAME?</v>
      </c>
      <c r="R22" s="62" t="e">
        <f t="shared" ca="1" si="67"/>
        <v>#NAME?</v>
      </c>
      <c r="S22" s="62" t="e">
        <f t="shared" ca="1" si="67"/>
        <v>#NAME?</v>
      </c>
      <c r="T22" s="62" t="e">
        <f t="shared" ca="1" si="67"/>
        <v>#NAME?</v>
      </c>
      <c r="U22" s="64" t="e">
        <f ca="1">SUM(J22:T22)</f>
        <v>#NAME?</v>
      </c>
      <c r="W22" s="89">
        <v>0</v>
      </c>
      <c r="X22" s="24" t="e">
        <f t="shared" ref="X22:AG22" ca="1" si="68">$E22*K22</f>
        <v>#NAME?</v>
      </c>
      <c r="Y22" s="24" t="e">
        <f t="shared" ca="1" si="68"/>
        <v>#NAME?</v>
      </c>
      <c r="Z22" s="24" t="e">
        <f t="shared" ca="1" si="68"/>
        <v>#NAME?</v>
      </c>
      <c r="AA22" s="24" t="e">
        <f t="shared" ca="1" si="68"/>
        <v>#NAME?</v>
      </c>
      <c r="AB22" s="24" t="e">
        <f t="shared" ca="1" si="68"/>
        <v>#NAME?</v>
      </c>
      <c r="AC22" s="24" t="e">
        <f t="shared" ca="1" si="68"/>
        <v>#NAME?</v>
      </c>
      <c r="AD22" s="24" t="e">
        <f t="shared" ca="1" si="68"/>
        <v>#NAME?</v>
      </c>
      <c r="AE22" s="24" t="e">
        <f t="shared" ca="1" si="68"/>
        <v>#NAME?</v>
      </c>
      <c r="AF22" s="24" t="e">
        <f t="shared" ca="1" si="68"/>
        <v>#NAME?</v>
      </c>
      <c r="AG22" s="24" t="e">
        <f t="shared" ca="1" si="68"/>
        <v>#NAME?</v>
      </c>
      <c r="AH22" s="97" t="e">
        <f ca="1">SUM(W22:AG22)</f>
        <v>#NAME?</v>
      </c>
      <c r="AI22" s="99" t="e">
        <f ca="1">AH22-E22</f>
        <v>#NAME?</v>
      </c>
      <c r="AK22" s="6">
        <f t="shared" ref="AK22:AT22" si="69">IF($H22&lt;=K$8,1,0)</f>
        <v>0</v>
      </c>
      <c r="AL22" s="7">
        <f t="shared" si="69"/>
        <v>0</v>
      </c>
      <c r="AM22" s="7">
        <f t="shared" si="69"/>
        <v>0</v>
      </c>
      <c r="AN22" s="7">
        <f t="shared" si="69"/>
        <v>0</v>
      </c>
      <c r="AO22" s="7">
        <f t="shared" si="69"/>
        <v>0</v>
      </c>
      <c r="AP22" s="7">
        <f t="shared" si="69"/>
        <v>0</v>
      </c>
      <c r="AQ22" s="7">
        <f t="shared" si="69"/>
        <v>0</v>
      </c>
      <c r="AR22" s="7">
        <f t="shared" si="69"/>
        <v>0</v>
      </c>
      <c r="AS22" s="7">
        <f t="shared" si="69"/>
        <v>0</v>
      </c>
      <c r="AT22" s="7">
        <f t="shared" si="69"/>
        <v>0</v>
      </c>
      <c r="AU22" s="7"/>
      <c r="AV22" s="61">
        <v>0</v>
      </c>
      <c r="AW22" s="61">
        <v>0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0</v>
      </c>
      <c r="BD22" s="61">
        <v>0</v>
      </c>
      <c r="BE22" s="61">
        <v>0</v>
      </c>
      <c r="BF22" s="7"/>
      <c r="BG22" s="7" t="e">
        <f t="shared" ref="BG22:BP22" ca="1" si="70">IF(AND($G22&lt;K$8,K$8&lt;$H22,$H22&lt;=L$8)=TRUE,1,0)</f>
        <v>#NAME?</v>
      </c>
      <c r="BH22" s="7" t="e">
        <f t="shared" ca="1" si="70"/>
        <v>#NAME?</v>
      </c>
      <c r="BI22" s="7" t="e">
        <f t="shared" ca="1" si="70"/>
        <v>#NAME?</v>
      </c>
      <c r="BJ22" s="7" t="e">
        <f t="shared" ca="1" si="70"/>
        <v>#NAME?</v>
      </c>
      <c r="BK22" s="7" t="e">
        <f t="shared" ca="1" si="70"/>
        <v>#NAME?</v>
      </c>
      <c r="BL22" s="7" t="e">
        <f t="shared" ca="1" si="70"/>
        <v>#NAME?</v>
      </c>
      <c r="BM22" s="7" t="e">
        <f t="shared" ca="1" si="70"/>
        <v>#NAME?</v>
      </c>
      <c r="BN22" s="7" t="e">
        <f t="shared" ca="1" si="70"/>
        <v>#NAME?</v>
      </c>
      <c r="BO22" s="7" t="e">
        <f t="shared" ca="1" si="70"/>
        <v>#NAME?</v>
      </c>
      <c r="BP22" s="7" t="e">
        <f t="shared" ca="1" si="70"/>
        <v>#NAME?</v>
      </c>
      <c r="BQ22" s="7"/>
      <c r="BR22" s="57" t="e">
        <f t="shared" ref="BR22:CA22" ca="1" si="71">($H22-K$8)/($H22-$G22)</f>
        <v>#NAME?</v>
      </c>
      <c r="BS22" s="57" t="e">
        <f t="shared" ca="1" si="71"/>
        <v>#NAME?</v>
      </c>
      <c r="BT22" s="57" t="e">
        <f t="shared" ca="1" si="71"/>
        <v>#NAME?</v>
      </c>
      <c r="BU22" s="57" t="e">
        <f t="shared" ca="1" si="71"/>
        <v>#NAME?</v>
      </c>
      <c r="BV22" s="57" t="e">
        <f t="shared" ca="1" si="71"/>
        <v>#NAME?</v>
      </c>
      <c r="BW22" s="57" t="e">
        <f t="shared" ca="1" si="71"/>
        <v>#NAME?</v>
      </c>
      <c r="BX22" s="57" t="e">
        <f t="shared" ca="1" si="71"/>
        <v>#NAME?</v>
      </c>
      <c r="BY22" s="57" t="e">
        <f t="shared" ca="1" si="71"/>
        <v>#NAME?</v>
      </c>
      <c r="BZ22" s="57" t="e">
        <f t="shared" ca="1" si="71"/>
        <v>#NAME?</v>
      </c>
      <c r="CA22" s="57" t="e">
        <f t="shared" ca="1" si="71"/>
        <v>#NAME?</v>
      </c>
      <c r="CB22" s="7"/>
      <c r="CC22" s="7" t="e">
        <f t="shared" ref="CC22:CL22" ca="1" si="72">IF(AND($G22&lt;=K$8,L$8&lt;$H22)=TRUE,1,0)</f>
        <v>#NAME?</v>
      </c>
      <c r="CD22" s="7" t="e">
        <f t="shared" ca="1" si="72"/>
        <v>#NAME?</v>
      </c>
      <c r="CE22" s="7" t="e">
        <f t="shared" ca="1" si="72"/>
        <v>#NAME?</v>
      </c>
      <c r="CF22" s="7" t="e">
        <f t="shared" ca="1" si="72"/>
        <v>#NAME?</v>
      </c>
      <c r="CG22" s="7" t="e">
        <f t="shared" ca="1" si="72"/>
        <v>#NAME?</v>
      </c>
      <c r="CH22" s="7" t="e">
        <f t="shared" ca="1" si="72"/>
        <v>#NAME?</v>
      </c>
      <c r="CI22" s="7" t="e">
        <f t="shared" ca="1" si="72"/>
        <v>#NAME?</v>
      </c>
      <c r="CJ22" s="7" t="e">
        <f t="shared" ca="1" si="72"/>
        <v>#NAME?</v>
      </c>
      <c r="CK22" s="7" t="e">
        <f t="shared" ca="1" si="72"/>
        <v>#NAME?</v>
      </c>
      <c r="CL22" s="7" t="e">
        <f t="shared" ca="1" si="72"/>
        <v>#NAME?</v>
      </c>
      <c r="CM22" s="7"/>
      <c r="CN22" s="57" t="e">
        <f t="shared" ref="CN22:CW22" ca="1" si="73">(L$8-K$8)/($H22-$G22)</f>
        <v>#NAME?</v>
      </c>
      <c r="CO22" s="57" t="e">
        <f t="shared" ca="1" si="73"/>
        <v>#NAME?</v>
      </c>
      <c r="CP22" s="57" t="e">
        <f t="shared" ca="1" si="73"/>
        <v>#NAME?</v>
      </c>
      <c r="CQ22" s="57" t="e">
        <f t="shared" ca="1" si="73"/>
        <v>#NAME?</v>
      </c>
      <c r="CR22" s="57" t="e">
        <f t="shared" ca="1" si="73"/>
        <v>#NAME?</v>
      </c>
      <c r="CS22" s="57" t="e">
        <f t="shared" ca="1" si="73"/>
        <v>#NAME?</v>
      </c>
      <c r="CT22" s="57" t="e">
        <f t="shared" ca="1" si="73"/>
        <v>#NAME?</v>
      </c>
      <c r="CU22" s="57" t="e">
        <f t="shared" ca="1" si="73"/>
        <v>#NAME?</v>
      </c>
      <c r="CV22" s="57" t="e">
        <f t="shared" ca="1" si="73"/>
        <v>#NAME?</v>
      </c>
      <c r="CW22" s="57" t="e">
        <f t="shared" ca="1" si="73"/>
        <v>#NAME?</v>
      </c>
      <c r="CX22" s="7"/>
      <c r="CY22" s="7" t="e">
        <f t="shared" ref="CY22:DH22" ca="1" si="74">IF(AND(K$8&lt;=$G22,$H22&lt;=L$8)=TRUE,1,0)</f>
        <v>#NAME?</v>
      </c>
      <c r="CZ22" s="7" t="e">
        <f t="shared" ca="1" si="74"/>
        <v>#NAME?</v>
      </c>
      <c r="DA22" s="7" t="e">
        <f t="shared" ca="1" si="74"/>
        <v>#NAME?</v>
      </c>
      <c r="DB22" s="7" t="e">
        <f t="shared" ca="1" si="74"/>
        <v>#NAME?</v>
      </c>
      <c r="DC22" s="7" t="e">
        <f t="shared" ca="1" si="74"/>
        <v>#NAME?</v>
      </c>
      <c r="DD22" s="7" t="e">
        <f t="shared" ca="1" si="74"/>
        <v>#NAME?</v>
      </c>
      <c r="DE22" s="7" t="e">
        <f t="shared" ca="1" si="74"/>
        <v>#NAME?</v>
      </c>
      <c r="DF22" s="7" t="e">
        <f t="shared" ca="1" si="74"/>
        <v>#NAME?</v>
      </c>
      <c r="DG22" s="7" t="e">
        <f t="shared" ca="1" si="74"/>
        <v>#NAME?</v>
      </c>
      <c r="DH22" s="7" t="e">
        <f t="shared" ca="1" si="74"/>
        <v>#NAME?</v>
      </c>
      <c r="DI22" s="7"/>
      <c r="DJ22" s="41">
        <v>1</v>
      </c>
      <c r="DK22" s="41">
        <v>1</v>
      </c>
      <c r="DL22" s="41">
        <v>1</v>
      </c>
      <c r="DM22" s="41">
        <v>1</v>
      </c>
      <c r="DN22" s="41">
        <v>1</v>
      </c>
      <c r="DO22" s="41">
        <v>1</v>
      </c>
      <c r="DP22" s="41">
        <v>1</v>
      </c>
      <c r="DQ22" s="41">
        <v>1</v>
      </c>
      <c r="DR22" s="41">
        <v>1</v>
      </c>
      <c r="DS22" s="41">
        <v>1</v>
      </c>
      <c r="DT22" s="7"/>
      <c r="DU22" s="7" t="e">
        <f t="shared" ref="DU22:ED22" ca="1" si="75">IF(AND(K$8&lt;$G22,$G22&lt;L$8,L$8&lt;$H22)=TRUE,1,0)</f>
        <v>#NAME?</v>
      </c>
      <c r="DV22" s="7" t="e">
        <f t="shared" ca="1" si="75"/>
        <v>#NAME?</v>
      </c>
      <c r="DW22" s="7" t="e">
        <f t="shared" ca="1" si="75"/>
        <v>#NAME?</v>
      </c>
      <c r="DX22" s="7" t="e">
        <f t="shared" ca="1" si="75"/>
        <v>#NAME?</v>
      </c>
      <c r="DY22" s="7" t="e">
        <f t="shared" ca="1" si="75"/>
        <v>#NAME?</v>
      </c>
      <c r="DZ22" s="7" t="e">
        <f t="shared" ca="1" si="75"/>
        <v>#NAME?</v>
      </c>
      <c r="EA22" s="7" t="e">
        <f t="shared" ca="1" si="75"/>
        <v>#NAME?</v>
      </c>
      <c r="EB22" s="7" t="e">
        <f t="shared" ca="1" si="75"/>
        <v>#NAME?</v>
      </c>
      <c r="EC22" s="7" t="e">
        <f t="shared" ca="1" si="75"/>
        <v>#NAME?</v>
      </c>
      <c r="ED22" s="7" t="e">
        <f t="shared" ca="1" si="75"/>
        <v>#NAME?</v>
      </c>
      <c r="EE22" s="7"/>
      <c r="EF22" s="57" t="e">
        <f t="shared" ref="EF22:EO22" ca="1" si="76">(L$8-$G22)/($H22-$G22)</f>
        <v>#NAME?</v>
      </c>
      <c r="EG22" s="57" t="e">
        <f t="shared" ca="1" si="76"/>
        <v>#NAME?</v>
      </c>
      <c r="EH22" s="57" t="e">
        <f t="shared" ca="1" si="76"/>
        <v>#NAME?</v>
      </c>
      <c r="EI22" s="57" t="e">
        <f t="shared" ca="1" si="76"/>
        <v>#NAME?</v>
      </c>
      <c r="EJ22" s="57" t="e">
        <f t="shared" ca="1" si="76"/>
        <v>#NAME?</v>
      </c>
      <c r="EK22" s="57" t="e">
        <f t="shared" ca="1" si="76"/>
        <v>#NAME?</v>
      </c>
      <c r="EL22" s="57" t="e">
        <f t="shared" ca="1" si="76"/>
        <v>#NAME?</v>
      </c>
      <c r="EM22" s="57" t="e">
        <f t="shared" ca="1" si="76"/>
        <v>#NAME?</v>
      </c>
      <c r="EN22" s="57" t="e">
        <f t="shared" ca="1" si="76"/>
        <v>#NAME?</v>
      </c>
      <c r="EO22" s="57" t="e">
        <f t="shared" ca="1" si="76"/>
        <v>#NAME?</v>
      </c>
      <c r="EP22" s="7"/>
      <c r="EQ22" s="7" t="e">
        <f t="shared" ref="EQ22:EZ22" ca="1" si="77">IF(L$8&lt;=$G22,1,0)</f>
        <v>#NAME?</v>
      </c>
      <c r="ER22" s="7" t="e">
        <f t="shared" ca="1" si="77"/>
        <v>#NAME?</v>
      </c>
      <c r="ES22" s="7" t="e">
        <f t="shared" ca="1" si="77"/>
        <v>#NAME?</v>
      </c>
      <c r="ET22" s="7" t="e">
        <f t="shared" ca="1" si="77"/>
        <v>#NAME?</v>
      </c>
      <c r="EU22" s="7" t="e">
        <f t="shared" ca="1" si="77"/>
        <v>#NAME?</v>
      </c>
      <c r="EV22" s="7" t="e">
        <f t="shared" ca="1" si="77"/>
        <v>#NAME?</v>
      </c>
      <c r="EW22" s="7" t="e">
        <f t="shared" ca="1" si="77"/>
        <v>#NAME?</v>
      </c>
      <c r="EX22" s="7" t="e">
        <f t="shared" ca="1" si="77"/>
        <v>#NAME?</v>
      </c>
      <c r="EY22" s="7" t="e">
        <f t="shared" ca="1" si="77"/>
        <v>#NAME?</v>
      </c>
      <c r="EZ22" s="7" t="e">
        <f t="shared" ca="1" si="77"/>
        <v>#NAME?</v>
      </c>
      <c r="FA22" s="7"/>
      <c r="FB22" s="61">
        <v>0</v>
      </c>
      <c r="FC22" s="61">
        <v>0</v>
      </c>
      <c r="FD22" s="61">
        <v>0</v>
      </c>
      <c r="FE22" s="61">
        <v>0</v>
      </c>
      <c r="FF22" s="61">
        <v>0</v>
      </c>
      <c r="FG22" s="61">
        <v>0</v>
      </c>
      <c r="FH22" s="61">
        <v>0</v>
      </c>
      <c r="FI22" s="61">
        <v>0</v>
      </c>
      <c r="FJ22" s="61">
        <v>0</v>
      </c>
      <c r="FK22" s="61">
        <v>0</v>
      </c>
      <c r="FL22" s="7"/>
      <c r="FM22" s="7" t="e">
        <f t="shared" ref="FM22:FV22" ca="1" si="78">AK22+BG22+CC22+CY22+DU22+EQ22</f>
        <v>#NAME?</v>
      </c>
      <c r="FN22" s="7" t="e">
        <f t="shared" ca="1" si="78"/>
        <v>#NAME?</v>
      </c>
      <c r="FO22" s="7" t="e">
        <f t="shared" ca="1" si="78"/>
        <v>#NAME?</v>
      </c>
      <c r="FP22" s="7" t="e">
        <f t="shared" ca="1" si="78"/>
        <v>#NAME?</v>
      </c>
      <c r="FQ22" s="7" t="e">
        <f t="shared" ca="1" si="78"/>
        <v>#NAME?</v>
      </c>
      <c r="FR22" s="7" t="e">
        <f t="shared" ca="1" si="78"/>
        <v>#NAME?</v>
      </c>
      <c r="FS22" s="7" t="e">
        <f t="shared" ca="1" si="78"/>
        <v>#NAME?</v>
      </c>
      <c r="FT22" s="7" t="e">
        <f t="shared" ca="1" si="78"/>
        <v>#NAME?</v>
      </c>
      <c r="FU22" s="7" t="e">
        <f t="shared" ca="1" si="78"/>
        <v>#NAME?</v>
      </c>
      <c r="FV22" s="7" t="e">
        <f t="shared" ca="1" si="78"/>
        <v>#NAME?</v>
      </c>
      <c r="FW22" s="8" t="e">
        <f ca="1">SUM(FM22:FV22)</f>
        <v>#NAME?</v>
      </c>
    </row>
    <row r="23" spans="1:179" ht="7.5" customHeight="1" x14ac:dyDescent="0.25">
      <c r="A23" s="19"/>
      <c r="B23" s="20"/>
      <c r="C23" s="20"/>
      <c r="D23" s="20"/>
      <c r="E23" s="21"/>
      <c r="F23" s="7"/>
      <c r="G23" s="6"/>
      <c r="H23" s="8"/>
      <c r="I23" s="7"/>
      <c r="J23" s="87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1"/>
      <c r="W23" s="19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  <c r="AK23" s="19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1"/>
    </row>
    <row r="24" spans="1:179" ht="7.5" customHeight="1" x14ac:dyDescent="0.25">
      <c r="A24" s="7"/>
      <c r="B24" s="7"/>
      <c r="C24" s="7"/>
      <c r="D24" s="7"/>
      <c r="E24" s="7"/>
      <c r="F24" s="7"/>
      <c r="G24" s="6"/>
      <c r="H24" s="8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179" ht="15" customHeight="1" x14ac:dyDescent="0.25">
      <c r="A25" s="45" t="s">
        <v>70</v>
      </c>
      <c r="B25" s="100" t="s">
        <v>33</v>
      </c>
      <c r="C25" s="100"/>
      <c r="D25" s="100"/>
      <c r="E25" s="67" t="s">
        <v>7</v>
      </c>
      <c r="F25" s="67"/>
      <c r="G25" s="47" t="s">
        <v>31</v>
      </c>
      <c r="H25" s="48" t="s">
        <v>32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179" ht="15" customHeight="1" x14ac:dyDescent="0.25">
      <c r="A26" s="6"/>
      <c r="B26" s="50" t="s">
        <v>4</v>
      </c>
      <c r="C26" s="10" t="s">
        <v>5</v>
      </c>
      <c r="D26" s="11" t="s">
        <v>6</v>
      </c>
      <c r="E26" s="47" t="s">
        <v>34</v>
      </c>
      <c r="F26" s="47"/>
      <c r="G26" s="7"/>
      <c r="H26" s="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179" ht="15" customHeight="1" x14ac:dyDescent="0.25">
      <c r="A27" s="6" t="s">
        <v>63</v>
      </c>
      <c r="B27" s="50"/>
      <c r="C27" s="10"/>
      <c r="D27" s="11"/>
      <c r="E27" s="54"/>
      <c r="F27" s="54"/>
      <c r="G27" s="91">
        <v>42370</v>
      </c>
      <c r="H27" s="92">
        <v>46022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179" ht="15" customHeight="1" x14ac:dyDescent="0.25">
      <c r="A28" s="68" t="s">
        <v>27</v>
      </c>
      <c r="B28" s="51">
        <v>5</v>
      </c>
      <c r="C28" s="52">
        <v>6</v>
      </c>
      <c r="D28" s="53">
        <v>8</v>
      </c>
      <c r="E28" s="27" t="e">
        <f ca="1">_xll.RiskPert(B28,C28,D28)*365.25/12</f>
        <v>#NAME?</v>
      </c>
      <c r="F28" s="27"/>
      <c r="G28" s="95">
        <f>G27</f>
        <v>42370</v>
      </c>
      <c r="H28" s="65" t="e">
        <f ca="1">G28+E28</f>
        <v>#NAME?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179" ht="15" customHeight="1" x14ac:dyDescent="0.25">
      <c r="A29" s="68" t="s">
        <v>30</v>
      </c>
      <c r="B29" s="51">
        <v>20</v>
      </c>
      <c r="C29" s="52">
        <v>24</v>
      </c>
      <c r="D29" s="53">
        <v>36</v>
      </c>
      <c r="E29" s="27" t="e">
        <f ca="1">_xll.RiskPert(B29,C29,D29)*365.25/12</f>
        <v>#NAME?</v>
      </c>
      <c r="F29" s="27"/>
      <c r="G29" s="49" t="e">
        <f ca="1">H28</f>
        <v>#NAME?</v>
      </c>
      <c r="H29" s="65" t="e">
        <f ca="1">G29+E29</f>
        <v>#NAME?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179" ht="15" customHeight="1" x14ac:dyDescent="0.25">
      <c r="A30" s="69" t="s">
        <v>28</v>
      </c>
      <c r="B30" s="70">
        <v>4.5</v>
      </c>
      <c r="C30" s="71">
        <v>6</v>
      </c>
      <c r="D30" s="72">
        <v>7</v>
      </c>
      <c r="E30" s="73" t="e">
        <f ca="1">_xll.RiskPert(B30,C30,D30)*365.25/12</f>
        <v>#NAME?</v>
      </c>
      <c r="F30" s="73"/>
      <c r="G30" s="74" t="e">
        <f ca="1">H29</f>
        <v>#NAME?</v>
      </c>
      <c r="H30" s="75" t="e">
        <f ca="1">G30+E30</f>
        <v>#NAME?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179" ht="6.7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179" x14ac:dyDescent="0.25"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35" x14ac:dyDescent="0.25">
      <c r="A33" s="45" t="s">
        <v>24</v>
      </c>
      <c r="B33" s="4"/>
      <c r="C33" s="4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4"/>
      <c r="W33" s="96" t="s">
        <v>61</v>
      </c>
      <c r="X33" s="34" t="s">
        <v>12</v>
      </c>
      <c r="Y33" s="34" t="s">
        <v>13</v>
      </c>
      <c r="Z33" s="34" t="s">
        <v>14</v>
      </c>
      <c r="AA33" s="34" t="s">
        <v>15</v>
      </c>
      <c r="AB33" s="34" t="s">
        <v>16</v>
      </c>
      <c r="AC33" s="34" t="s">
        <v>17</v>
      </c>
      <c r="AD33" s="34" t="s">
        <v>18</v>
      </c>
      <c r="AE33" s="34" t="s">
        <v>19</v>
      </c>
      <c r="AF33" s="34" t="s">
        <v>20</v>
      </c>
      <c r="AG33" s="34" t="s">
        <v>21</v>
      </c>
      <c r="AH33" s="34" t="s">
        <v>23</v>
      </c>
      <c r="AI33" s="35" t="s">
        <v>73</v>
      </c>
    </row>
    <row r="34" spans="1:35" ht="6" customHeight="1" x14ac:dyDescent="0.25">
      <c r="A34" s="6"/>
      <c r="B34" s="7"/>
      <c r="C34" s="7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/>
    </row>
    <row r="35" spans="1:35" x14ac:dyDescent="0.25">
      <c r="A35" s="38" t="s">
        <v>57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28"/>
      <c r="M35" s="7"/>
      <c r="N35" s="7"/>
      <c r="O35" s="7"/>
      <c r="P35" s="7"/>
      <c r="Q35" s="7"/>
      <c r="R35" s="7"/>
      <c r="S35" s="7"/>
      <c r="T35" s="7"/>
      <c r="U35" s="7"/>
      <c r="V35" s="7"/>
      <c r="W35" s="24" t="e">
        <f t="shared" ref="W35:AG35" ca="1" si="79">SUM(W10:W16)</f>
        <v>#NAME?</v>
      </c>
      <c r="X35" s="24" t="e">
        <f t="shared" ca="1" si="79"/>
        <v>#NAME?</v>
      </c>
      <c r="Y35" s="24" t="e">
        <f t="shared" ca="1" si="79"/>
        <v>#NAME?</v>
      </c>
      <c r="Z35" s="24" t="e">
        <f t="shared" ca="1" si="79"/>
        <v>#NAME?</v>
      </c>
      <c r="AA35" s="24" t="e">
        <f t="shared" ca="1" si="79"/>
        <v>#NAME?</v>
      </c>
      <c r="AB35" s="24" t="e">
        <f t="shared" ca="1" si="79"/>
        <v>#NAME?</v>
      </c>
      <c r="AC35" s="24" t="e">
        <f t="shared" ca="1" si="79"/>
        <v>#NAME?</v>
      </c>
      <c r="AD35" s="24" t="e">
        <f t="shared" ca="1" si="79"/>
        <v>#NAME?</v>
      </c>
      <c r="AE35" s="24" t="e">
        <f t="shared" ca="1" si="79"/>
        <v>#NAME?</v>
      </c>
      <c r="AF35" s="24" t="e">
        <f t="shared" ca="1" si="79"/>
        <v>#NAME?</v>
      </c>
      <c r="AG35" s="24" t="e">
        <f t="shared" ca="1" si="79"/>
        <v>#NAME?</v>
      </c>
      <c r="AH35" s="24" t="e">
        <f ca="1">SUM(W35:AG35)</f>
        <v>#NAME?</v>
      </c>
      <c r="AI35" s="99" t="e">
        <f ca="1">AH35-SUM(E10:E16)</f>
        <v>#NAME?</v>
      </c>
    </row>
    <row r="36" spans="1:35" x14ac:dyDescent="0.25">
      <c r="A36" s="38" t="s">
        <v>58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24">
        <f>SUM(W20:W22)</f>
        <v>0</v>
      </c>
      <c r="X36" s="24" t="e">
        <f t="shared" ref="X36:AG36" ca="1" si="80">SUM(X20:X22)</f>
        <v>#NAME?</v>
      </c>
      <c r="Y36" s="24" t="e">
        <f t="shared" ca="1" si="80"/>
        <v>#NAME?</v>
      </c>
      <c r="Z36" s="24" t="e">
        <f t="shared" ca="1" si="80"/>
        <v>#NAME?</v>
      </c>
      <c r="AA36" s="24" t="e">
        <f t="shared" ca="1" si="80"/>
        <v>#NAME?</v>
      </c>
      <c r="AB36" s="24" t="e">
        <f t="shared" ca="1" si="80"/>
        <v>#NAME?</v>
      </c>
      <c r="AC36" s="24" t="e">
        <f t="shared" ca="1" si="80"/>
        <v>#NAME?</v>
      </c>
      <c r="AD36" s="24" t="e">
        <f t="shared" ca="1" si="80"/>
        <v>#NAME?</v>
      </c>
      <c r="AE36" s="24" t="e">
        <f t="shared" ca="1" si="80"/>
        <v>#NAME?</v>
      </c>
      <c r="AF36" s="24" t="e">
        <f t="shared" ca="1" si="80"/>
        <v>#NAME?</v>
      </c>
      <c r="AG36" s="24" t="e">
        <f t="shared" ca="1" si="80"/>
        <v>#NAME?</v>
      </c>
      <c r="AH36" s="24" t="e">
        <f ca="1">SUM(W36:AG36)</f>
        <v>#NAME?</v>
      </c>
      <c r="AI36" s="99" t="e">
        <f ca="1">AH36-SUM(AH20:AH22)</f>
        <v>#NAME?</v>
      </c>
    </row>
    <row r="37" spans="1:35" x14ac:dyDescent="0.25">
      <c r="A37" s="38" t="s">
        <v>59</v>
      </c>
      <c r="B37" s="7"/>
      <c r="C37" s="7"/>
      <c r="D37" s="7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7"/>
      <c r="W37" s="24" t="e">
        <f ca="1">W36-W35</f>
        <v>#NAME?</v>
      </c>
      <c r="X37" s="24" t="e">
        <f ca="1">X36-X35</f>
        <v>#NAME?</v>
      </c>
      <c r="Y37" s="24" t="e">
        <f t="shared" ref="Y37:AG37" ca="1" si="81">Y36-Y35</f>
        <v>#NAME?</v>
      </c>
      <c r="Z37" s="24" t="e">
        <f t="shared" ca="1" si="81"/>
        <v>#NAME?</v>
      </c>
      <c r="AA37" s="24" t="e">
        <f t="shared" ca="1" si="81"/>
        <v>#NAME?</v>
      </c>
      <c r="AB37" s="24" t="e">
        <f t="shared" ca="1" si="81"/>
        <v>#NAME?</v>
      </c>
      <c r="AC37" s="24" t="e">
        <f t="shared" ca="1" si="81"/>
        <v>#NAME?</v>
      </c>
      <c r="AD37" s="24" t="e">
        <f t="shared" ca="1" si="81"/>
        <v>#NAME?</v>
      </c>
      <c r="AE37" s="24" t="e">
        <f t="shared" ca="1" si="81"/>
        <v>#NAME?</v>
      </c>
      <c r="AF37" s="24" t="e">
        <f t="shared" ca="1" si="81"/>
        <v>#NAME?</v>
      </c>
      <c r="AG37" s="24" t="e">
        <f t="shared" ca="1" si="81"/>
        <v>#NAME?</v>
      </c>
      <c r="AH37" s="24" t="e">
        <f t="shared" ref="AH37" ca="1" si="82">SUM(X37:AG37)</f>
        <v>#NAME?</v>
      </c>
      <c r="AI37" s="25"/>
    </row>
    <row r="38" spans="1:35" x14ac:dyDescent="0.25">
      <c r="A38" s="6" t="s">
        <v>9</v>
      </c>
      <c r="B38" s="40">
        <v>0.06</v>
      </c>
      <c r="C38" s="7"/>
      <c r="D38" s="7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7"/>
      <c r="W38" s="7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</row>
    <row r="39" spans="1:35" x14ac:dyDescent="0.25">
      <c r="A39" s="38" t="s">
        <v>25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81">
        <f>1</f>
        <v>1</v>
      </c>
      <c r="X39" s="81">
        <f>W39/SQRT(1+B38)</f>
        <v>0.97128586235726422</v>
      </c>
      <c r="Y39" s="81">
        <f>X39/(1+$B38)</f>
        <v>0.91630741731817378</v>
      </c>
      <c r="Z39" s="81">
        <f t="shared" ref="Z39:AG39" si="83">Y39/(1+$B38)</f>
        <v>0.86444095973412616</v>
      </c>
      <c r="AA39" s="81">
        <f t="shared" si="83"/>
        <v>0.81551033937181705</v>
      </c>
      <c r="AB39" s="81">
        <f t="shared" si="83"/>
        <v>0.76934937676586512</v>
      </c>
      <c r="AC39" s="81">
        <f t="shared" si="83"/>
        <v>0.72580129883572175</v>
      </c>
      <c r="AD39" s="81">
        <f t="shared" si="83"/>
        <v>0.68471820644879411</v>
      </c>
      <c r="AE39" s="81">
        <f t="shared" si="83"/>
        <v>0.64596057212150382</v>
      </c>
      <c r="AF39" s="81">
        <f t="shared" si="83"/>
        <v>0.60939676615236205</v>
      </c>
      <c r="AG39" s="81">
        <f t="shared" si="83"/>
        <v>0.57490260957770001</v>
      </c>
      <c r="AH39" s="24"/>
      <c r="AI39" s="25"/>
    </row>
    <row r="40" spans="1:35" ht="15.75" x14ac:dyDescent="0.25">
      <c r="A40" s="38" t="s">
        <v>77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24" t="e">
        <f ca="1">W37*W39</f>
        <v>#NAME?</v>
      </c>
      <c r="X40" s="24" t="e">
        <f ca="1">X37*X39</f>
        <v>#NAME?</v>
      </c>
      <c r="Y40" s="24" t="e">
        <f t="shared" ref="Y40:AG40" ca="1" si="84">Y37*Y39</f>
        <v>#NAME?</v>
      </c>
      <c r="Z40" s="24" t="e">
        <f t="shared" ca="1" si="84"/>
        <v>#NAME?</v>
      </c>
      <c r="AA40" s="24" t="e">
        <f t="shared" ca="1" si="84"/>
        <v>#NAME?</v>
      </c>
      <c r="AB40" s="24" t="e">
        <f t="shared" ca="1" si="84"/>
        <v>#NAME?</v>
      </c>
      <c r="AC40" s="24" t="e">
        <f t="shared" ca="1" si="84"/>
        <v>#NAME?</v>
      </c>
      <c r="AD40" s="24" t="e">
        <f t="shared" ca="1" si="84"/>
        <v>#NAME?</v>
      </c>
      <c r="AE40" s="24" t="e">
        <f t="shared" ca="1" si="84"/>
        <v>#NAME?</v>
      </c>
      <c r="AF40" s="24" t="e">
        <f t="shared" ca="1" si="84"/>
        <v>#NAME?</v>
      </c>
      <c r="AG40" s="24" t="e">
        <f t="shared" ca="1" si="84"/>
        <v>#NAME?</v>
      </c>
      <c r="AH40" s="98" t="e">
        <f ca="1">_xll.RiskOutput("NPV at 10 Years (£k)")+SUM(W40:AG40)</f>
        <v>#NAME?</v>
      </c>
      <c r="AI40" s="99" t="e">
        <f ca="1">AH40-AG41</f>
        <v>#NAME?</v>
      </c>
    </row>
    <row r="41" spans="1:35" x14ac:dyDescent="0.25">
      <c r="A41" s="42" t="s">
        <v>78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24" t="e">
        <f ca="1">W40</f>
        <v>#NAME?</v>
      </c>
      <c r="X41" s="24" t="e">
        <f ca="1">W41+X40</f>
        <v>#NAME?</v>
      </c>
      <c r="Y41" s="24" t="e">
        <f ca="1">X41+Y40</f>
        <v>#NAME?</v>
      </c>
      <c r="Z41" s="24" t="e">
        <f t="shared" ref="Z41:AG41" ca="1" si="85">Y41+Z40</f>
        <v>#NAME?</v>
      </c>
      <c r="AA41" s="24" t="e">
        <f t="shared" ca="1" si="85"/>
        <v>#NAME?</v>
      </c>
      <c r="AB41" s="24" t="e">
        <f t="shared" ca="1" si="85"/>
        <v>#NAME?</v>
      </c>
      <c r="AC41" s="24" t="e">
        <f t="shared" ca="1" si="85"/>
        <v>#NAME?</v>
      </c>
      <c r="AD41" s="24" t="e">
        <f t="shared" ca="1" si="85"/>
        <v>#NAME?</v>
      </c>
      <c r="AE41" s="24" t="e">
        <f t="shared" ca="1" si="85"/>
        <v>#NAME?</v>
      </c>
      <c r="AF41" s="24" t="e">
        <f t="shared" ca="1" si="85"/>
        <v>#NAME?</v>
      </c>
      <c r="AG41" s="24" t="e">
        <f t="shared" ca="1" si="85"/>
        <v>#NAME?</v>
      </c>
      <c r="AH41" s="24"/>
      <c r="AI41" s="25"/>
    </row>
    <row r="42" spans="1:35" ht="6.75" customHeight="1" x14ac:dyDescent="0.25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</row>
    <row r="44" spans="1:35" x14ac:dyDescent="0.25">
      <c r="J44" s="82" t="s">
        <v>68</v>
      </c>
      <c r="K44" s="4"/>
      <c r="L44" s="4"/>
      <c r="M44" s="4"/>
      <c r="N44" s="4"/>
      <c r="O44" s="4"/>
      <c r="P44" s="4"/>
      <c r="Q44" s="4"/>
      <c r="R44" s="4"/>
      <c r="S44" s="4"/>
      <c r="T44" s="5"/>
    </row>
    <row r="45" spans="1:35" ht="6" customHeight="1" x14ac:dyDescent="0.25">
      <c r="J45" s="19"/>
      <c r="K45" s="20"/>
      <c r="L45" s="20"/>
      <c r="M45" s="20"/>
      <c r="N45" s="20"/>
      <c r="O45" s="20"/>
      <c r="P45" s="20"/>
      <c r="Q45" s="20"/>
      <c r="R45" s="20"/>
      <c r="S45" s="20"/>
      <c r="T45" s="21"/>
    </row>
    <row r="46" spans="1:35" x14ac:dyDescent="0.25">
      <c r="A46" s="44" t="s">
        <v>26</v>
      </c>
    </row>
    <row r="47" spans="1:35" x14ac:dyDescent="0.25">
      <c r="A47" t="s">
        <v>64</v>
      </c>
    </row>
    <row r="48" spans="1:35" x14ac:dyDescent="0.25">
      <c r="A48" t="s">
        <v>76</v>
      </c>
    </row>
    <row r="49" spans="1:1" x14ac:dyDescent="0.25">
      <c r="A49" t="s">
        <v>65</v>
      </c>
    </row>
    <row r="50" spans="1:1" x14ac:dyDescent="0.25">
      <c r="A50" t="s">
        <v>66</v>
      </c>
    </row>
    <row r="51" spans="1:1" x14ac:dyDescent="0.25">
      <c r="A51" t="s">
        <v>79</v>
      </c>
    </row>
    <row r="52" spans="1:1" x14ac:dyDescent="0.25">
      <c r="A52" t="s">
        <v>75</v>
      </c>
    </row>
  </sheetData>
  <mergeCells count="22">
    <mergeCell ref="FM8:FW8"/>
    <mergeCell ref="DU6:EO6"/>
    <mergeCell ref="DU8:ED8"/>
    <mergeCell ref="EF8:EO8"/>
    <mergeCell ref="EQ6:FK6"/>
    <mergeCell ref="EQ8:EZ8"/>
    <mergeCell ref="FB8:FK8"/>
    <mergeCell ref="CC6:CW6"/>
    <mergeCell ref="CC8:CL8"/>
    <mergeCell ref="CN8:CW8"/>
    <mergeCell ref="CY6:DS6"/>
    <mergeCell ref="CY8:DH8"/>
    <mergeCell ref="DJ8:DS8"/>
    <mergeCell ref="B25:D25"/>
    <mergeCell ref="AK6:BE6"/>
    <mergeCell ref="AK8:AT8"/>
    <mergeCell ref="AV8:BE8"/>
    <mergeCell ref="BG6:CA6"/>
    <mergeCell ref="BG8:BP8"/>
    <mergeCell ref="BR8:CA8"/>
    <mergeCell ref="B8:E8"/>
    <mergeCell ref="B18:E18"/>
  </mergeCells>
  <conditionalFormatting sqref="U10">
    <cfRule type="cellIs" dxfId="5" priority="7" operator="notEqual">
      <formula>1</formula>
    </cfRule>
  </conditionalFormatting>
  <conditionalFormatting sqref="U22 U20 U11:U16">
    <cfRule type="cellIs" dxfId="4" priority="6" operator="notEqual">
      <formula>1</formula>
    </cfRule>
  </conditionalFormatting>
  <conditionalFormatting sqref="AI10">
    <cfRule type="cellIs" dxfId="3" priority="5" operator="notEqual">
      <formula>0</formula>
    </cfRule>
  </conditionalFormatting>
  <conditionalFormatting sqref="AI40">
    <cfRule type="cellIs" dxfId="2" priority="1" operator="notEqual">
      <formula>0</formula>
    </cfRule>
  </conditionalFormatting>
  <conditionalFormatting sqref="AI22 AI20 AI11:AI16">
    <cfRule type="cellIs" dxfId="1" priority="4" operator="notEqual">
      <formula>0</formula>
    </cfRule>
  </conditionalFormatting>
  <conditionalFormatting sqref="AI35:AI36">
    <cfRule type="cellIs" dxfId="0" priority="3" operator="not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40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323850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40" r:id="rId4"/>
      </mc:Fallback>
    </mc:AlternateContent>
    <mc:AlternateContent xmlns:mc="http://schemas.openxmlformats.org/markup-compatibility/2006">
      <mc:Choice Requires="x14">
        <oleObject progId="Packager Shell Object" shapeId="4142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4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6.1 - @RISK for Excel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2016-03-18T10:55:05Z</dcterms:modified>
</cp:coreProperties>
</file>