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  <sheet name="ModelRiskSYS1" sheetId="4" state="hidden" r:id="rId4"/>
  </sheets>
  <definedNames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P18" i="1" l="1"/>
  <c r="O8" i="1" l="1"/>
  <c r="N8" i="1"/>
  <c r="M8" i="1"/>
  <c r="L8" i="1"/>
  <c r="K8" i="1"/>
  <c r="O7" i="1"/>
  <c r="N7" i="1"/>
  <c r="M7" i="1"/>
  <c r="L7" i="1"/>
  <c r="K7" i="1"/>
  <c r="K17" i="1"/>
  <c r="L17" i="1" s="1"/>
  <c r="M17" i="1" s="1"/>
  <c r="N17" i="1" s="1"/>
  <c r="O17" i="1" s="1"/>
  <c r="H8" i="1"/>
  <c r="G8" i="1"/>
  <c r="F8" i="1"/>
  <c r="E8" i="1"/>
  <c r="I7" i="1"/>
  <c r="I8" i="1" l="1"/>
  <c r="O13" i="1"/>
  <c r="O14" i="1"/>
  <c r="L14" i="1"/>
  <c r="K14" i="1"/>
  <c r="N14" i="1"/>
  <c r="M14" i="1"/>
  <c r="M13" i="1"/>
  <c r="N13" i="1"/>
  <c r="L13" i="1"/>
  <c r="K13" i="1"/>
  <c r="P14" i="1" l="1"/>
  <c r="P8" i="1"/>
  <c r="P7" i="1"/>
  <c r="P13" i="1" l="1"/>
  <c r="O15" i="1"/>
  <c r="O18" i="1" s="1"/>
  <c r="M15" i="1"/>
  <c r="M18" i="1" s="1"/>
  <c r="N15" i="1"/>
  <c r="N18" i="1" s="1"/>
  <c r="K15" i="1"/>
  <c r="L15" i="1"/>
  <c r="L18" i="1" s="1"/>
  <c r="K18" i="1" l="1"/>
  <c r="P15" i="1"/>
  <c r="K19" i="1" l="1"/>
  <c r="L19" i="1" s="1"/>
  <c r="M19" i="1" s="1"/>
  <c r="N19" i="1" s="1"/>
  <c r="O19" i="1" s="1"/>
</calcChain>
</file>

<file path=xl/sharedStrings.xml><?xml version="1.0" encoding="utf-8"?>
<sst xmlns="http://schemas.openxmlformats.org/spreadsheetml/2006/main" count="39" uniqueCount="27">
  <si>
    <t>Discount Rate</t>
  </si>
  <si>
    <t>Year 1</t>
  </si>
  <si>
    <t>Year 2</t>
  </si>
  <si>
    <t>Year 3</t>
  </si>
  <si>
    <t>Year 4</t>
  </si>
  <si>
    <t>Year 5</t>
  </si>
  <si>
    <t>Total</t>
  </si>
  <si>
    <t>NPV Results calculation</t>
  </si>
  <si>
    <t>Notes</t>
  </si>
  <si>
    <t>Costs</t>
  </si>
  <si>
    <t>Benefits</t>
  </si>
  <si>
    <t>Apportionment</t>
  </si>
  <si>
    <t>Mid-year discount factor</t>
  </si>
  <si>
    <t>Project  cost (£k)</t>
  </si>
  <si>
    <t>Project benefits value (£k)</t>
  </si>
  <si>
    <t>Cash flow (£k)</t>
  </si>
  <si>
    <t>Cash flow Present Value (£K)</t>
  </si>
  <si>
    <t>Cumulative NPV (£K)</t>
  </si>
  <si>
    <t>Input estimates</t>
  </si>
  <si>
    <t>Value (£k)</t>
  </si>
  <si>
    <r>
      <t xml:space="preserve">2. For numerical cells, Black bold font represents the </t>
    </r>
    <r>
      <rPr>
        <b/>
        <sz val="11"/>
        <color theme="1"/>
        <rFont val="Calibri"/>
        <family val="2"/>
        <scheme val="minor"/>
      </rPr>
      <t>NPV model inputs</t>
    </r>
    <r>
      <rPr>
        <sz val="11"/>
        <color theme="1"/>
        <rFont val="Calibri"/>
        <family val="2"/>
        <scheme val="minor"/>
      </rPr>
      <t>. Non-bold font numerical cells are calculated.</t>
    </r>
  </si>
  <si>
    <r>
      <t xml:space="preserve">3. Purple bold font represents the </t>
    </r>
    <r>
      <rPr>
        <b/>
        <sz val="11"/>
        <color rgb="FF7030A0"/>
        <rFont val="Calibri"/>
        <family val="2"/>
        <scheme val="minor"/>
      </rPr>
      <t>NPV Model output</t>
    </r>
    <r>
      <rPr>
        <sz val="11"/>
        <color theme="1"/>
        <rFont val="Calibri"/>
        <family val="2"/>
        <scheme val="minor"/>
      </rPr>
      <t xml:space="preserve"> (at Cell P18)</t>
    </r>
  </si>
  <si>
    <t>1. Note that this is a deliberatedly simplified determistic NPV model with no decomposition of cost or benefits and no provisions for the effect of risk.</t>
  </si>
  <si>
    <t>Costs and benefits calculated by year</t>
  </si>
  <si>
    <t>A (deliberately) simple Net Present Value Model</t>
  </si>
  <si>
    <t>Model 2.2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</si>
  <si>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Gower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</si>
</sst>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1" applyNumberFormat="1" applyFont="1"/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5" fillId="0" borderId="0" xfId="1" applyNumberFormat="1" applyFont="1" applyBorder="1"/>
    <xf numFmtId="164" fontId="0" fillId="0" borderId="4" xfId="0" applyNumberFormat="1" applyBorder="1"/>
    <xf numFmtId="164" fontId="2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0" borderId="0" xfId="1" applyNumberFormat="1" applyFont="1" applyBorder="1"/>
    <xf numFmtId="0" fontId="0" fillId="0" borderId="4" xfId="0" applyBorder="1" applyAlignment="1">
      <alignment vertical="center"/>
    </xf>
    <xf numFmtId="0" fontId="4" fillId="0" borderId="0" xfId="0" applyFont="1" applyBorder="1"/>
    <xf numFmtId="9" fontId="3" fillId="0" borderId="0" xfId="2" applyFont="1" applyBorder="1"/>
    <xf numFmtId="0" fontId="0" fillId="0" borderId="4" xfId="0" applyFill="1" applyBorder="1" applyAlignment="1">
      <alignment vertical="center"/>
    </xf>
    <xf numFmtId="0" fontId="6" fillId="0" borderId="0" xfId="0" applyFont="1"/>
    <xf numFmtId="0" fontId="3" fillId="0" borderId="0" xfId="0" applyFont="1" applyFill="1" applyBorder="1" applyAlignment="1">
      <alignment vertical="center"/>
    </xf>
    <xf numFmtId="164" fontId="7" fillId="0" borderId="5" xfId="0" applyNumberFormat="1" applyFont="1" applyBorder="1"/>
    <xf numFmtId="0" fontId="3" fillId="0" borderId="1" xfId="0" applyFont="1" applyBorder="1"/>
    <xf numFmtId="2" fontId="0" fillId="0" borderId="5" xfId="0" applyNumberFormat="1" applyBorder="1" applyAlignment="1">
      <alignment horizontal="center"/>
    </xf>
    <xf numFmtId="165" fontId="0" fillId="0" borderId="0" xfId="0" applyNumberFormat="1" applyBorder="1"/>
    <xf numFmtId="0" fontId="3" fillId="0" borderId="5" xfId="0" applyFont="1" applyBorder="1" applyAlignment="1">
      <alignment horizontal="center"/>
    </xf>
    <xf numFmtId="164" fontId="3" fillId="0" borderId="5" xfId="1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38100</xdr:colOff>
          <xdr:row>2</xdr:row>
          <xdr:rowOff>133350</xdr:rowOff>
        </xdr:to>
        <xdr:sp macro="" textlink="">
          <xdr:nvSpPr>
            <xdr:cNvPr id="4120" name="PAGEOPTIONS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438150</xdr:colOff>
          <xdr:row>2</xdr:row>
          <xdr:rowOff>133350</xdr:rowOff>
        </xdr:to>
        <xdr:sp macro="" textlink="">
          <xdr:nvSpPr>
            <xdr:cNvPr id="4121" name="SIMXXXCACHE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5"/>
  <sheetViews>
    <sheetView tabSelected="1" workbookViewId="0">
      <selection activeCell="A2" sqref="A2:XFD2"/>
    </sheetView>
  </sheetViews>
  <sheetFormatPr defaultRowHeight="15" x14ac:dyDescent="0.25"/>
  <cols>
    <col min="1" max="1" width="27.85546875" customWidth="1"/>
    <col min="2" max="2" width="10.7109375" customWidth="1"/>
    <col min="3" max="3" width="2.7109375" customWidth="1"/>
    <col min="4" max="9" width="8" customWidth="1"/>
    <col min="10" max="10" width="2.5703125" customWidth="1"/>
    <col min="11" max="16" width="9.5703125" customWidth="1"/>
    <col min="17" max="17" width="9.140625" customWidth="1"/>
  </cols>
  <sheetData>
    <row r="1" spans="1:16" ht="15.75" x14ac:dyDescent="0.25">
      <c r="A1" s="26" t="s">
        <v>25</v>
      </c>
      <c r="B1" t="s">
        <v>26</v>
      </c>
    </row>
    <row r="2" spans="1:16" ht="22.5" customHeight="1" x14ac:dyDescent="0.25">
      <c r="A2" t="s">
        <v>24</v>
      </c>
    </row>
    <row r="4" spans="1:16" x14ac:dyDescent="0.25">
      <c r="A4" s="29" t="s">
        <v>18</v>
      </c>
      <c r="B4" s="4"/>
      <c r="C4" s="6"/>
      <c r="D4" s="29" t="s">
        <v>11</v>
      </c>
      <c r="E4" s="3"/>
      <c r="F4" s="3"/>
      <c r="G4" s="3"/>
      <c r="H4" s="3"/>
      <c r="I4" s="4"/>
      <c r="K4" s="29" t="s">
        <v>23</v>
      </c>
      <c r="L4" s="3"/>
      <c r="M4" s="3"/>
      <c r="N4" s="3"/>
      <c r="O4" s="3"/>
      <c r="P4" s="4"/>
    </row>
    <row r="5" spans="1:16" x14ac:dyDescent="0.25">
      <c r="A5" s="5"/>
      <c r="B5" s="32" t="s">
        <v>19</v>
      </c>
      <c r="C5" s="15"/>
      <c r="D5" s="11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12" t="s">
        <v>6</v>
      </c>
      <c r="K5" s="11" t="s">
        <v>1</v>
      </c>
      <c r="L5" s="2" t="s">
        <v>2</v>
      </c>
      <c r="M5" s="2" t="s">
        <v>3</v>
      </c>
      <c r="N5" s="2" t="s">
        <v>4</v>
      </c>
      <c r="O5" s="2" t="s">
        <v>5</v>
      </c>
      <c r="P5" s="12" t="s">
        <v>6</v>
      </c>
    </row>
    <row r="6" spans="1:16" ht="6.75" customHeight="1" x14ac:dyDescent="0.25">
      <c r="A6" s="5"/>
      <c r="B6" s="7"/>
      <c r="C6" s="6"/>
      <c r="D6" s="5"/>
      <c r="E6" s="6"/>
      <c r="F6" s="6"/>
      <c r="G6" s="6"/>
      <c r="H6" s="6"/>
      <c r="I6" s="7"/>
      <c r="K6" s="5"/>
      <c r="L6" s="6"/>
      <c r="M6" s="6"/>
      <c r="N6" s="6"/>
      <c r="O6" s="6"/>
      <c r="P6" s="7"/>
    </row>
    <row r="7" spans="1:16" x14ac:dyDescent="0.25">
      <c r="A7" s="5" t="s">
        <v>9</v>
      </c>
      <c r="B7" s="33">
        <v>2500</v>
      </c>
      <c r="C7" s="16"/>
      <c r="D7" s="34">
        <v>0.5</v>
      </c>
      <c r="E7" s="35">
        <v>0.5</v>
      </c>
      <c r="F7" s="35">
        <v>0</v>
      </c>
      <c r="G7" s="35">
        <v>0</v>
      </c>
      <c r="H7" s="35">
        <v>0</v>
      </c>
      <c r="I7" s="30">
        <f>SUM(D7:H7)</f>
        <v>1</v>
      </c>
      <c r="K7" s="17">
        <f>$B7*D7</f>
        <v>1250</v>
      </c>
      <c r="L7" s="13">
        <f t="shared" ref="L7:O8" si="0">$B7*E7</f>
        <v>1250</v>
      </c>
      <c r="M7" s="13">
        <f t="shared" si="0"/>
        <v>0</v>
      </c>
      <c r="N7" s="13">
        <f t="shared" si="0"/>
        <v>0</v>
      </c>
      <c r="O7" s="13">
        <f t="shared" si="0"/>
        <v>0</v>
      </c>
      <c r="P7" s="14">
        <f>SUM(K7:O7)</f>
        <v>2500</v>
      </c>
    </row>
    <row r="8" spans="1:16" x14ac:dyDescent="0.25">
      <c r="A8" s="5" t="s">
        <v>10</v>
      </c>
      <c r="B8" s="33">
        <v>3500</v>
      </c>
      <c r="C8" s="16"/>
      <c r="D8" s="34">
        <v>0</v>
      </c>
      <c r="E8" s="35">
        <f>1/7</f>
        <v>0.14285714285714285</v>
      </c>
      <c r="F8" s="35">
        <f>2/7</f>
        <v>0.2857142857142857</v>
      </c>
      <c r="G8" s="35">
        <f>2/7</f>
        <v>0.2857142857142857</v>
      </c>
      <c r="H8" s="35">
        <f>2/7</f>
        <v>0.2857142857142857</v>
      </c>
      <c r="I8" s="30">
        <f>SUM(D8:H8)</f>
        <v>0.99999999999999989</v>
      </c>
      <c r="K8" s="17">
        <f>$B8*D8</f>
        <v>0</v>
      </c>
      <c r="L8" s="13">
        <f t="shared" si="0"/>
        <v>500</v>
      </c>
      <c r="M8" s="13">
        <f t="shared" si="0"/>
        <v>1000</v>
      </c>
      <c r="N8" s="13">
        <f t="shared" si="0"/>
        <v>1000</v>
      </c>
      <c r="O8" s="13">
        <f t="shared" si="0"/>
        <v>1000</v>
      </c>
      <c r="P8" s="14">
        <f>SUM(K8:O8)</f>
        <v>3500</v>
      </c>
    </row>
    <row r="9" spans="1:16" ht="7.5" customHeight="1" x14ac:dyDescent="0.25">
      <c r="A9" s="8"/>
      <c r="B9" s="10"/>
      <c r="C9" s="6"/>
      <c r="D9" s="8"/>
      <c r="E9" s="9"/>
      <c r="F9" s="9"/>
      <c r="G9" s="9"/>
      <c r="H9" s="9"/>
      <c r="I9" s="10"/>
      <c r="K9" s="8"/>
      <c r="L9" s="9"/>
      <c r="M9" s="9"/>
      <c r="N9" s="9"/>
      <c r="O9" s="9"/>
      <c r="P9" s="10"/>
    </row>
    <row r="10" spans="1:16" x14ac:dyDescent="0.25">
      <c r="C10" s="1"/>
      <c r="D10" s="1"/>
      <c r="E10" s="1"/>
      <c r="F10" s="1"/>
      <c r="G10" s="1"/>
      <c r="H10" s="1"/>
      <c r="I10" s="1"/>
    </row>
    <row r="11" spans="1:16" x14ac:dyDescent="0.25">
      <c r="A11" s="29" t="s">
        <v>7</v>
      </c>
      <c r="B11" s="3"/>
      <c r="C11" s="18"/>
      <c r="D11" s="18"/>
      <c r="E11" s="18"/>
      <c r="F11" s="18"/>
      <c r="G11" s="18"/>
      <c r="H11" s="18"/>
      <c r="I11" s="18"/>
      <c r="J11" s="3"/>
      <c r="K11" s="19" t="s">
        <v>1</v>
      </c>
      <c r="L11" s="19" t="s">
        <v>2</v>
      </c>
      <c r="M11" s="19" t="s">
        <v>3</v>
      </c>
      <c r="N11" s="19" t="s">
        <v>4</v>
      </c>
      <c r="O11" s="19" t="s">
        <v>5</v>
      </c>
      <c r="P11" s="20" t="s">
        <v>6</v>
      </c>
    </row>
    <row r="12" spans="1:16" ht="6" customHeight="1" x14ac:dyDescent="0.25">
      <c r="A12" s="5"/>
      <c r="B12" s="6"/>
      <c r="C12" s="21"/>
      <c r="D12" s="21"/>
      <c r="E12" s="21"/>
      <c r="F12" s="21"/>
      <c r="G12" s="21"/>
      <c r="H12" s="21"/>
      <c r="I12" s="21"/>
      <c r="J12" s="6"/>
      <c r="K12" s="6"/>
      <c r="L12" s="6"/>
      <c r="M12" s="6"/>
      <c r="N12" s="6"/>
      <c r="O12" s="6"/>
      <c r="P12" s="7"/>
    </row>
    <row r="13" spans="1:16" x14ac:dyDescent="0.25">
      <c r="A13" s="22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13">
        <f>K7</f>
        <v>1250</v>
      </c>
      <c r="L13" s="13">
        <f t="shared" ref="L13:O13" si="1">L7</f>
        <v>1250</v>
      </c>
      <c r="M13" s="13">
        <f t="shared" si="1"/>
        <v>0</v>
      </c>
      <c r="N13" s="13">
        <f t="shared" si="1"/>
        <v>0</v>
      </c>
      <c r="O13" s="13">
        <f t="shared" si="1"/>
        <v>0</v>
      </c>
      <c r="P13" s="14">
        <f>SUM(K13:O13)</f>
        <v>2500</v>
      </c>
    </row>
    <row r="14" spans="1:16" x14ac:dyDescent="0.25">
      <c r="A14" s="22" t="s">
        <v>14</v>
      </c>
      <c r="B14" s="6"/>
      <c r="C14" s="6"/>
      <c r="D14" s="6"/>
      <c r="E14" s="6"/>
      <c r="F14" s="6"/>
      <c r="G14" s="6"/>
      <c r="H14" s="6"/>
      <c r="I14" s="6"/>
      <c r="J14" s="6"/>
      <c r="K14" s="13">
        <f>K8</f>
        <v>0</v>
      </c>
      <c r="L14" s="13">
        <f t="shared" ref="L14:O14" si="2">L8</f>
        <v>500</v>
      </c>
      <c r="M14" s="13">
        <f t="shared" si="2"/>
        <v>1000</v>
      </c>
      <c r="N14" s="13">
        <f t="shared" si="2"/>
        <v>1000</v>
      </c>
      <c r="O14" s="13">
        <f t="shared" si="2"/>
        <v>1000</v>
      </c>
      <c r="P14" s="14">
        <f>SUM(K14:O14)</f>
        <v>3500</v>
      </c>
    </row>
    <row r="15" spans="1:16" x14ac:dyDescent="0.25">
      <c r="A15" s="22" t="s">
        <v>15</v>
      </c>
      <c r="B15" s="6"/>
      <c r="C15" s="23"/>
      <c r="D15" s="23"/>
      <c r="E15" s="23"/>
      <c r="F15" s="23"/>
      <c r="G15" s="23"/>
      <c r="H15" s="23"/>
      <c r="I15" s="23"/>
      <c r="J15" s="6"/>
      <c r="K15" s="13">
        <f>K14-K13</f>
        <v>-1250</v>
      </c>
      <c r="L15" s="13">
        <f t="shared" ref="L15:O15" si="3">L14-L13</f>
        <v>-750</v>
      </c>
      <c r="M15" s="13">
        <f t="shared" si="3"/>
        <v>1000</v>
      </c>
      <c r="N15" s="13">
        <f t="shared" si="3"/>
        <v>1000</v>
      </c>
      <c r="O15" s="13">
        <f t="shared" si="3"/>
        <v>1000</v>
      </c>
      <c r="P15" s="14">
        <f>SUM(K15:O15)</f>
        <v>1000</v>
      </c>
    </row>
    <row r="16" spans="1:16" x14ac:dyDescent="0.25">
      <c r="A16" s="5" t="s">
        <v>0</v>
      </c>
      <c r="B16" s="24">
        <v>0.04</v>
      </c>
      <c r="C16" s="23"/>
      <c r="D16" s="23"/>
      <c r="E16" s="23"/>
      <c r="F16" s="23"/>
      <c r="G16" s="23"/>
      <c r="H16" s="23"/>
      <c r="I16" s="23"/>
      <c r="J16" s="6"/>
      <c r="K16" s="13"/>
      <c r="L16" s="13"/>
      <c r="M16" s="13"/>
      <c r="N16" s="13"/>
      <c r="O16" s="13"/>
      <c r="P16" s="14"/>
    </row>
    <row r="17" spans="1:16" x14ac:dyDescent="0.25">
      <c r="A17" s="2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31">
        <f>1/SQRT(1+B16)</f>
        <v>0.98058067569092011</v>
      </c>
      <c r="L17" s="31">
        <f>K17/(1+$B16)</f>
        <v>0.94286603431819238</v>
      </c>
      <c r="M17" s="31">
        <f t="shared" ref="M17:O17" si="4">L17/(1+$B16)</f>
        <v>0.9066019560751849</v>
      </c>
      <c r="N17" s="31">
        <f t="shared" si="4"/>
        <v>0.87173265007229317</v>
      </c>
      <c r="O17" s="31">
        <f t="shared" si="4"/>
        <v>0.83820447122335884</v>
      </c>
      <c r="P17" s="14"/>
    </row>
    <row r="18" spans="1:16" ht="15.75" x14ac:dyDescent="0.25">
      <c r="A18" s="22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13">
        <f>K15*K17</f>
        <v>-1225.7258446136502</v>
      </c>
      <c r="L18" s="13">
        <f t="shared" ref="L18:O18" si="5">L15*L17</f>
        <v>-707.14952573864423</v>
      </c>
      <c r="M18" s="13">
        <f t="shared" si="5"/>
        <v>906.60195607518494</v>
      </c>
      <c r="N18" s="13">
        <f t="shared" si="5"/>
        <v>871.73265007229315</v>
      </c>
      <c r="O18" s="13">
        <f t="shared" si="5"/>
        <v>838.20447122335884</v>
      </c>
      <c r="P18" s="28">
        <f>SUM(K18:O18)</f>
        <v>683.6637070185426</v>
      </c>
    </row>
    <row r="19" spans="1:16" x14ac:dyDescent="0.25">
      <c r="A19" s="25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13">
        <f>K18</f>
        <v>-1225.7258446136502</v>
      </c>
      <c r="L19" s="13">
        <f>K19+L18</f>
        <v>-1932.8753703522943</v>
      </c>
      <c r="M19" s="13">
        <f t="shared" ref="M19:O19" si="6">L19+M18</f>
        <v>-1026.2734142771094</v>
      </c>
      <c r="N19" s="13">
        <f t="shared" si="6"/>
        <v>-154.54076420481624</v>
      </c>
      <c r="O19" s="13">
        <f t="shared" si="6"/>
        <v>683.6637070185426</v>
      </c>
      <c r="P19" s="14"/>
    </row>
    <row r="20" spans="1:16" ht="6.75" customHeight="1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</row>
    <row r="22" spans="1:16" x14ac:dyDescent="0.25">
      <c r="A22" s="27" t="s">
        <v>8</v>
      </c>
    </row>
    <row r="23" spans="1:16" x14ac:dyDescent="0.25">
      <c r="A23" t="s">
        <v>22</v>
      </c>
    </row>
    <row r="24" spans="1:16" x14ac:dyDescent="0.25">
      <c r="A24" t="s">
        <v>20</v>
      </c>
    </row>
    <row r="25" spans="1:16" x14ac:dyDescent="0.25">
      <c r="A25" t="s">
        <v>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20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38100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20" r:id="rId4"/>
      </mc:Fallback>
    </mc:AlternateContent>
    <mc:AlternateContent xmlns:mc="http://schemas.openxmlformats.org/markup-compatibility/2006">
      <mc:Choice Requires="x14">
        <oleObject progId="Packager Shell Object" shapeId="4121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438150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2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2015-11-06T12:17:11Z</dcterms:modified>
</cp:coreProperties>
</file>